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същото ПН (вертикала)" sheetId="1" state="visible" r:id="rId2"/>
    <sheet name="друго ПН (хоризонтала)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<sst xmlns="http://schemas.openxmlformats.org/spreadsheetml/2006/main" count="380" uniqueCount="97">
  <si>
    <t xml:space="preserve">Проф. д-р инж. С. Терзиева-Желязкова </t>
  </si>
  <si>
    <t xml:space="preserve">Ректор на ХТМУ</t>
  </si>
  <si>
    <t xml:space="preserve">Приет на АС от …..................................</t>
  </si>
  <si>
    <t xml:space="preserve">В сила от випуск 2024 г. </t>
  </si>
  <si>
    <t xml:space="preserve">ФАКУЛТЕТ ПО ХИМИЧНИ ТЕХНОЛОГИИ</t>
  </si>
  <si>
    <t xml:space="preserve">УЧЕБЕН ПЛАН</t>
  </si>
  <si>
    <r>
      <rPr>
        <i val="true"/>
        <u val="single"/>
        <sz val="10"/>
        <color rgb="FF000000"/>
        <rFont val="Times New Roman"/>
        <family val="1"/>
        <charset val="204"/>
      </rPr>
      <t xml:space="preserve">Специалност</t>
    </r>
    <r>
      <rPr>
        <b val="true"/>
        <i val="true"/>
        <u val="single"/>
        <sz val="10"/>
        <color rgb="FF000000"/>
        <rFont val="Times New Roman"/>
        <family val="1"/>
        <charset val="204"/>
      </rPr>
      <t xml:space="preserve">:</t>
    </r>
    <r>
      <rPr>
        <b val="true"/>
        <sz val="10"/>
        <color rgb="FF000000"/>
        <rFont val="Times New Roman"/>
        <family val="1"/>
        <charset val="204"/>
      </rPr>
      <t xml:space="preserve"> CAD/CAE и 3D технологии</t>
    </r>
    <r>
      <rPr>
        <i val="true"/>
        <sz val="10"/>
        <color rgb="FF000000"/>
        <rFont val="Times New Roman"/>
        <family val="1"/>
        <charset val="1"/>
      </rPr>
      <t xml:space="preserve"> /за завършили Професионално направление 5.10 Химични технологии /</t>
    </r>
  </si>
  <si>
    <r>
      <rPr>
        <i val="true"/>
        <u val="single"/>
        <sz val="10"/>
        <color rgb="FF000000"/>
        <rFont val="Times New Roman"/>
        <family val="1"/>
        <charset val="204"/>
      </rPr>
      <t xml:space="preserve">Професионална квалификация:</t>
    </r>
    <r>
      <rPr>
        <b val="true"/>
        <sz val="10"/>
        <color rgb="FF000000"/>
        <rFont val="Times New Roman"/>
        <family val="1"/>
        <charset val="204"/>
      </rPr>
      <t xml:space="preserve"> инженер-химик или инженер в зависимост от получената професионална квалификация в ОКС "Бакалавър"</t>
    </r>
  </si>
  <si>
    <t xml:space="preserve">Код на дисциплината</t>
  </si>
  <si>
    <t xml:space="preserve">ДИСЦИПЛИНИ</t>
  </si>
  <si>
    <t xml:space="preserve">РЕДОВНО ОБУЧЕНИЕ</t>
  </si>
  <si>
    <t xml:space="preserve">ЗАДОЧНО ОБУЧЕНИЕ</t>
  </si>
  <si>
    <t xml:space="preserve">Кредити общо</t>
  </si>
  <si>
    <t xml:space="preserve">Обща заетост</t>
  </si>
  <si>
    <t xml:space="preserve">Семестър</t>
  </si>
  <si>
    <t xml:space="preserve">Форма на контрол</t>
  </si>
  <si>
    <t xml:space="preserve">Аудиторна заетост</t>
  </si>
  <si>
    <t xml:space="preserve">Извънаудиторна заетост (часове)</t>
  </si>
  <si>
    <t xml:space="preserve">Кредити за аудиторна заетост</t>
  </si>
  <si>
    <t xml:space="preserve">Кредити за извънаудиторна заетост</t>
  </si>
  <si>
    <t xml:space="preserve">Кредити</t>
  </si>
  <si>
    <t xml:space="preserve">Кредити за извън– аудиторна заетост</t>
  </si>
  <si>
    <t xml:space="preserve">Хорариум (часове)</t>
  </si>
  <si>
    <t xml:space="preserve">Лекции</t>
  </si>
  <si>
    <t xml:space="preserve">Лабораторни</t>
  </si>
  <si>
    <t xml:space="preserve">Семинарни</t>
  </si>
  <si>
    <t xml:space="preserve">Общо</t>
  </si>
  <si>
    <r>
      <rPr>
        <b val="true"/>
        <i val="true"/>
        <sz val="9"/>
        <color rgb="FF000000"/>
        <rFont val="Times New Roman"/>
        <family val="1"/>
        <charset val="1"/>
      </rPr>
      <t xml:space="preserve">ФУНДАМЕНТАЛЕН ИЗБОРЕН БЛОК </t>
    </r>
    <r>
      <rPr>
        <i val="true"/>
        <sz val="9"/>
        <color rgb="FF000000"/>
        <rFont val="Times New Roman"/>
        <family val="1"/>
        <charset val="204"/>
      </rPr>
      <t xml:space="preserve"> </t>
    </r>
    <r>
      <rPr>
        <i val="true"/>
        <sz val="8"/>
        <color rgb="FF000000"/>
        <rFont val="Times New Roman"/>
        <family val="1"/>
        <charset val="204"/>
      </rPr>
      <t xml:space="preserve">–</t>
    </r>
    <r>
      <rPr>
        <i val="true"/>
        <sz val="9"/>
        <color rgb="FF000000"/>
        <rFont val="Times New Roman"/>
        <family val="1"/>
        <charset val="204"/>
      </rPr>
      <t xml:space="preserve"> </t>
    </r>
    <r>
      <rPr>
        <b val="true"/>
        <i val="true"/>
        <sz val="9"/>
        <color rgb="FF000000"/>
        <rFont val="Times New Roman"/>
        <family val="1"/>
        <charset val="1"/>
      </rPr>
      <t xml:space="preserve">две</t>
    </r>
    <r>
      <rPr>
        <i val="true"/>
        <sz val="9"/>
        <color rgb="FF000000"/>
        <rFont val="Times New Roman"/>
        <family val="1"/>
        <charset val="204"/>
      </rPr>
      <t xml:space="preserve"> от дисциплини:</t>
    </r>
  </si>
  <si>
    <t xml:space="preserve">Компютърен анализ на данни</t>
  </si>
  <si>
    <t xml:space="preserve">І</t>
  </si>
  <si>
    <t xml:space="preserve">И </t>
  </si>
  <si>
    <t xml:space="preserve">Числени методи</t>
  </si>
  <si>
    <t xml:space="preserve">Интернет информационни системи и бази данни</t>
  </si>
  <si>
    <t xml:space="preserve">Инвестиционно проектиране в индустрията</t>
  </si>
  <si>
    <t xml:space="preserve">Екологично състояние - тенденции и решения</t>
  </si>
  <si>
    <t xml:space="preserve">Безотпадни технологии и жизнен цикъл на материалите</t>
  </si>
  <si>
    <t xml:space="preserve">ЗАДЪЛЖИТЕЛНИ ДИСЦИПЛИНИ</t>
  </si>
  <si>
    <t xml:space="preserve">m823</t>
  </si>
  <si>
    <t xml:space="preserve">CAD-3D</t>
  </si>
  <si>
    <t xml:space="preserve">m927</t>
  </si>
  <si>
    <t xml:space="preserve">Дескриптивна геометрия</t>
  </si>
  <si>
    <t xml:space="preserve">І </t>
  </si>
  <si>
    <t xml:space="preserve">m931</t>
  </si>
  <si>
    <t xml:space="preserve">Въведение в компютърната симулация на процеси</t>
  </si>
  <si>
    <t xml:space="preserve">ТО</t>
  </si>
  <si>
    <t xml:space="preserve">m136</t>
  </si>
  <si>
    <t xml:space="preserve">Математично моделиране на технологичнни процеси</t>
  </si>
  <si>
    <t xml:space="preserve">I</t>
  </si>
  <si>
    <t xml:space="preserve">И</t>
  </si>
  <si>
    <t xml:space="preserve">Метални материали за 3D принтиране</t>
  </si>
  <si>
    <t xml:space="preserve">Полимерни материали за 3D принтиране</t>
  </si>
  <si>
    <t xml:space="preserve">Общо за семестъра:</t>
  </si>
  <si>
    <t xml:space="preserve">m1632</t>
  </si>
  <si>
    <t xml:space="preserve">Моделиране и компютърно симулиране на технологични процеси</t>
  </si>
  <si>
    <t xml:space="preserve">II</t>
  </si>
  <si>
    <t xml:space="preserve">ІІ </t>
  </si>
  <si>
    <t xml:space="preserve">m933</t>
  </si>
  <si>
    <t xml:space="preserve">Моделиране и компютърно симулиране на термо-механични процеси</t>
  </si>
  <si>
    <t xml:space="preserve">II </t>
  </si>
  <si>
    <t xml:space="preserve">m829</t>
  </si>
  <si>
    <t xml:space="preserve">Моделиране и компютърно симулиране на хидродинамични процеси</t>
  </si>
  <si>
    <t xml:space="preserve">ІІ</t>
  </si>
  <si>
    <t xml:space="preserve">3D сканиране</t>
  </si>
  <si>
    <t xml:space="preserve">3D принтиране</t>
  </si>
  <si>
    <r>
      <rPr>
        <b val="true"/>
        <i val="true"/>
        <sz val="9"/>
        <color rgb="FF000000"/>
        <rFont val="Times New Roman"/>
        <family val="1"/>
        <charset val="1"/>
      </rPr>
      <t xml:space="preserve">ИЗБОРЕН БЛОК</t>
    </r>
    <r>
      <rPr>
        <i val="true"/>
        <sz val="9"/>
        <color rgb="FF000000"/>
        <rFont val="Times New Roman"/>
        <family val="1"/>
        <charset val="204"/>
      </rPr>
      <t xml:space="preserve"> </t>
    </r>
    <r>
      <rPr>
        <i val="true"/>
        <sz val="8"/>
        <color rgb="FF000000"/>
        <rFont val="Times New Roman"/>
        <family val="1"/>
        <charset val="204"/>
      </rPr>
      <t xml:space="preserve">–</t>
    </r>
    <r>
      <rPr>
        <i val="true"/>
        <sz val="9"/>
        <color rgb="FF000000"/>
        <rFont val="Times New Roman"/>
        <family val="1"/>
        <charset val="204"/>
      </rPr>
      <t xml:space="preserve"> </t>
    </r>
    <r>
      <rPr>
        <b val="true"/>
        <i val="true"/>
        <sz val="9"/>
        <color rgb="FF000000"/>
        <rFont val="Times New Roman"/>
        <family val="1"/>
        <charset val="1"/>
      </rPr>
      <t xml:space="preserve">две</t>
    </r>
    <r>
      <rPr>
        <i val="true"/>
        <sz val="9"/>
        <color rgb="FF000000"/>
        <rFont val="Times New Roman"/>
        <family val="1"/>
        <charset val="204"/>
      </rPr>
      <t xml:space="preserve">от дисциплините (един проект и една дисциплина)</t>
    </r>
  </si>
  <si>
    <t xml:space="preserve">m1629</t>
  </si>
  <si>
    <t xml:space="preserve">Проект по "Промишлени топлинни устройства"</t>
  </si>
  <si>
    <t xml:space="preserve">защ.</t>
  </si>
  <si>
    <t xml:space="preserve">m1630</t>
  </si>
  <si>
    <t xml:space="preserve">Проект по "Химични реактори"</t>
  </si>
  <si>
    <t xml:space="preserve">m1631</t>
  </si>
  <si>
    <t xml:space="preserve">Проект по "Процеси в химични реактори"</t>
  </si>
  <si>
    <t xml:space="preserve">ІI</t>
  </si>
  <si>
    <t xml:space="preserve">Биосъвместими материали за 3Dпринтиране</t>
  </si>
  <si>
    <t xml:space="preserve">Форматиране на сканирани изображения</t>
  </si>
  <si>
    <t xml:space="preserve">Курсова научно-изследователска работа</t>
  </si>
  <si>
    <r>
      <rPr>
        <sz val="9"/>
        <color rgb="FF000000"/>
        <rFont val="Times New Roman"/>
        <family val="1"/>
        <charset val="204"/>
      </rPr>
      <t xml:space="preserve">Преддипломен стаж </t>
    </r>
    <r>
      <rPr>
        <sz val="12"/>
        <color rgb="FF000000"/>
        <rFont val="Times New Roman"/>
        <family val="1"/>
        <charset val="204"/>
      </rPr>
      <t xml:space="preserve">–</t>
    </r>
    <r>
      <rPr>
        <sz val="9"/>
        <color rgb="FF000000"/>
        <rFont val="Times New Roman"/>
        <family val="1"/>
        <charset val="204"/>
      </rPr>
      <t xml:space="preserve"> 4 седмици/2 седмици (за з.о.)</t>
    </r>
  </si>
  <si>
    <t xml:space="preserve">Дипломна работа – 16 седмици</t>
  </si>
  <si>
    <t xml:space="preserve">ДЗ </t>
  </si>
  <si>
    <t xml:space="preserve">Общо за обучението</t>
  </si>
  <si>
    <t xml:space="preserve">В сила от випуск 2024 г.</t>
  </si>
  <si>
    <r>
      <rPr>
        <i val="true"/>
        <u val="single"/>
        <sz val="10"/>
        <color rgb="FF000000"/>
        <rFont val="Times New Roman"/>
        <family val="1"/>
        <charset val="204"/>
      </rPr>
      <t xml:space="preserve">Специалност</t>
    </r>
    <r>
      <rPr>
        <b val="true"/>
        <i val="true"/>
        <u val="single"/>
        <sz val="10"/>
        <color rgb="FF000000"/>
        <rFont val="Times New Roman"/>
        <family val="1"/>
        <charset val="204"/>
      </rPr>
      <t xml:space="preserve">:</t>
    </r>
    <r>
      <rPr>
        <b val="true"/>
        <sz val="10"/>
        <color rgb="FF000000"/>
        <rFont val="Times New Roman"/>
        <family val="1"/>
        <charset val="204"/>
      </rPr>
      <t xml:space="preserve"> CAD/CAE в химичните технологии</t>
    </r>
    <r>
      <rPr>
        <i val="true"/>
        <sz val="10"/>
        <color rgb="FF000000"/>
        <rFont val="Times New Roman"/>
        <family val="1"/>
        <charset val="1"/>
      </rPr>
      <t xml:space="preserve"> /за завършилите ОКС Бакалавър в професионалните направления в област на висшето образование </t>
    </r>
    <r>
      <rPr>
        <b val="true"/>
        <i val="true"/>
        <sz val="10"/>
        <color rgb="FF000000"/>
        <rFont val="Times New Roman"/>
        <family val="1"/>
        <charset val="1"/>
      </rPr>
      <t xml:space="preserve">5.</t>
    </r>
    <r>
      <rPr>
        <b val="true"/>
        <i val="true"/>
        <sz val="10"/>
        <color rgb="FF000000"/>
        <rFont val="Times New Roman"/>
        <family val="1"/>
        <charset val="204"/>
      </rPr>
      <t xml:space="preserve"> Технически науки (без 5.10), 4.1.Физически науки, 4.2. Химически науки </t>
    </r>
    <r>
      <rPr>
        <i val="true"/>
        <sz val="10"/>
        <color rgb="FF000000"/>
        <rFont val="Times New Roman"/>
        <family val="1"/>
        <charset val="1"/>
      </rPr>
      <t xml:space="preserve">и</t>
    </r>
    <r>
      <rPr>
        <b val="true"/>
        <i val="true"/>
        <sz val="10"/>
        <color rgb="FF000000"/>
        <rFont val="Times New Roman"/>
        <family val="1"/>
        <charset val="204"/>
      </rPr>
      <t xml:space="preserve"> 4.4. Науки за земята</t>
    </r>
    <r>
      <rPr>
        <i val="true"/>
        <sz val="10"/>
        <color rgb="FF000000"/>
        <rFont val="Times New Roman"/>
        <family val="1"/>
        <charset val="1"/>
      </rPr>
      <t xml:space="preserve">. За всички останали, завършили други професионални направления, се изготвя индивидуален учебен план./</t>
    </r>
  </si>
  <si>
    <r>
      <rPr>
        <i val="true"/>
        <u val="single"/>
        <sz val="10"/>
        <color rgb="FF000000"/>
        <rFont val="Times New Roman"/>
        <family val="1"/>
        <charset val="204"/>
      </rPr>
      <t xml:space="preserve">Професионална квалификация:</t>
    </r>
    <r>
      <rPr>
        <b val="true"/>
        <sz val="10"/>
        <color rgb="FF000000"/>
        <rFont val="Times New Roman"/>
        <family val="1"/>
        <charset val="204"/>
      </rPr>
      <t xml:space="preserve"> инженер- химик или инженер в зависимост от получената професионална квалификация в ОКС "Бакалавър"</t>
    </r>
  </si>
  <si>
    <r>
      <rPr>
        <b val="true"/>
        <i val="true"/>
        <sz val="9"/>
        <color rgb="FF000000"/>
        <rFont val="Times New Roman"/>
        <family val="1"/>
        <charset val="1"/>
      </rPr>
      <t xml:space="preserve">ФУНДАМЕНТАЛЕН ИЗБОРЕН БЛОК </t>
    </r>
    <r>
      <rPr>
        <i val="true"/>
        <sz val="9"/>
        <color rgb="FF000000"/>
        <rFont val="Times New Roman"/>
        <family val="1"/>
        <charset val="1"/>
      </rPr>
      <t xml:space="preserve"> – </t>
    </r>
    <r>
      <rPr>
        <b val="true"/>
        <i val="true"/>
        <sz val="9"/>
        <color rgb="FF000000"/>
        <rFont val="Times New Roman"/>
        <family val="1"/>
        <charset val="1"/>
      </rPr>
      <t xml:space="preserve">две</t>
    </r>
    <r>
      <rPr>
        <i val="true"/>
        <sz val="9"/>
        <color rgb="FF000000"/>
        <rFont val="Times New Roman"/>
        <family val="1"/>
        <charset val="1"/>
      </rPr>
      <t xml:space="preserve"> от дисциплини:</t>
    </r>
  </si>
  <si>
    <r>
      <rPr>
        <b val="true"/>
        <i val="true"/>
        <sz val="9"/>
        <color rgb="FF000000"/>
        <rFont val="Times New Roman"/>
        <family val="1"/>
        <charset val="1"/>
      </rPr>
      <t xml:space="preserve">Изравнителни дисциплини за ПН</t>
    </r>
    <r>
      <rPr>
        <i val="true"/>
        <sz val="9"/>
        <color rgb="FF000000"/>
        <rFont val="Times New Roman"/>
        <family val="1"/>
        <charset val="1"/>
      </rPr>
      <t xml:space="preserve"> </t>
    </r>
  </si>
  <si>
    <t xml:space="preserve">b396</t>
  </si>
  <si>
    <t xml:space="preserve">Електротехника и електроника</t>
  </si>
  <si>
    <t xml:space="preserve">b344</t>
  </si>
  <si>
    <t xml:space="preserve">Техническа механика</t>
  </si>
  <si>
    <t xml:space="preserve">b1001</t>
  </si>
  <si>
    <t xml:space="preserve">Основи на конструирането и CAD </t>
  </si>
  <si>
    <t xml:space="preserve">b242</t>
  </si>
  <si>
    <t xml:space="preserve">Процеси и апарати </t>
  </si>
  <si>
    <t xml:space="preserve">m939</t>
  </si>
  <si>
    <t xml:space="preserve">Реакторна техника и промишлени агрегати</t>
  </si>
  <si>
    <t xml:space="preserve">III</t>
  </si>
  <si>
    <t xml:space="preserve">Преддипломен стаж – 4 седмици/2 седмици (за з.о.)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</si>
</sst>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"/>
    <numFmt numFmtId="167" formatCode="General"/>
  </numFmts>
  <fonts count="2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i val="true"/>
      <u val="single"/>
      <sz val="10"/>
      <color rgb="FF000000"/>
      <name val="Times New Roman"/>
      <family val="1"/>
      <charset val="204"/>
    </font>
    <font>
      <b val="true"/>
      <i val="true"/>
      <u val="single"/>
      <sz val="10"/>
      <color rgb="FF000000"/>
      <name val="Times New Roman"/>
      <family val="1"/>
      <charset val="204"/>
    </font>
    <font>
      <i val="true"/>
      <sz val="10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204"/>
    </font>
    <font>
      <b val="true"/>
      <i val="true"/>
      <sz val="9"/>
      <color rgb="FF000000"/>
      <name val="Times New Roman"/>
      <family val="1"/>
      <charset val="204"/>
    </font>
    <font>
      <b val="true"/>
      <i val="true"/>
      <sz val="9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204"/>
    </font>
    <font>
      <i val="true"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1"/>
    </font>
    <font>
      <sz val="9"/>
      <name val="Times New Roman"/>
      <family val="1"/>
      <charset val="204"/>
    </font>
    <font>
      <b val="true"/>
      <sz val="9"/>
      <name val="Times New Roman"/>
      <family val="1"/>
      <charset val="204"/>
    </font>
    <font>
      <b val="true"/>
      <i val="true"/>
      <sz val="9"/>
      <name val="Times New Roman"/>
      <family val="1"/>
      <charset val="1"/>
    </font>
    <font>
      <sz val="8"/>
      <color rgb="FF000000"/>
      <name val="Times New Roman"/>
      <family val="1"/>
      <charset val="204"/>
    </font>
    <font>
      <b val="true"/>
      <sz val="9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i val="true"/>
      <sz val="10"/>
      <color rgb="FF000000"/>
      <name val="Times New Roman"/>
      <family val="1"/>
      <charset val="1"/>
    </font>
    <font>
      <b val="true"/>
      <i val="true"/>
      <sz val="10"/>
      <color rgb="FF000000"/>
      <name val="Times New Roman"/>
      <family val="1"/>
      <charset val="204"/>
    </font>
    <font>
      <i val="true"/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8"/>
      <color rgb="FF000000"/>
      <name val="Times New Roman"/>
      <family val="1"/>
    </font>
    <font>
      <sz val="9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EBF1DE"/>
        <bgColor rgb="FFFFFFFF"/>
      </patternFill>
    </fill>
    <fill>
      <patternFill patternType="solid">
        <fgColor rgb="FFD9D9D9"/>
        <bgColor rgb="FFEBF1DE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uble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47"/>
  <sheetViews>
    <sheetView showFormulas="false" showGridLines="true" showRowColHeaders="true" showZeros="true" rightToLeft="false" tabSelected="false" showOutlineSymbols="true" defaultGridColor="true" view="normal" topLeftCell="A18" colorId="64" zoomScale="100" zoomScaleNormal="100" zoomScalePageLayoutView="100" workbookViewId="0">
      <selection pane="topLeft" activeCell="B34" activeCellId="0" sqref="B34"/>
    </sheetView>
  </sheetViews>
  <sheetFormatPr defaultColWidth="9.3359375" defaultRowHeight="14.25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31.33"/>
    <col collapsed="false" customWidth="true" hidden="false" outlineLevel="0" max="3" min="3" style="1" width="4.34"/>
    <col collapsed="false" customWidth="true" hidden="false" outlineLevel="0" max="4" min="4" style="1" width="4"/>
    <col collapsed="false" customWidth="true" hidden="false" outlineLevel="0" max="6" min="5" style="1" width="4.34"/>
    <col collapsed="false" customWidth="true" hidden="false" outlineLevel="0" max="7" min="7" style="1" width="3.34"/>
    <col collapsed="false" customWidth="true" hidden="false" outlineLevel="0" max="8" min="8" style="1" width="4.55"/>
    <col collapsed="false" customWidth="true" hidden="false" outlineLevel="0" max="11" min="9" style="1" width="4.34"/>
    <col collapsed="false" customWidth="true" hidden="false" outlineLevel="0" max="12" min="12" style="1" width="3.66"/>
    <col collapsed="false" customWidth="true" hidden="false" outlineLevel="0" max="13" min="13" style="1" width="4.34"/>
    <col collapsed="false" customWidth="true" hidden="false" outlineLevel="0" max="14" min="14" style="1" width="4"/>
    <col collapsed="false" customWidth="true" hidden="false" outlineLevel="0" max="15" min="15" style="1" width="3.66"/>
    <col collapsed="false" customWidth="true" hidden="false" outlineLevel="0" max="16" min="16" style="1" width="3.34"/>
    <col collapsed="false" customWidth="true" hidden="false" outlineLevel="0" max="17" min="17" style="1" width="4.66"/>
    <col collapsed="false" customWidth="true" hidden="false" outlineLevel="0" max="22" min="18" style="1" width="4.34"/>
    <col collapsed="false" customWidth="true" hidden="true" outlineLevel="0" max="24" min="23" style="1" width="7"/>
    <col collapsed="false" customWidth="true" hidden="true" outlineLevel="0" max="26" min="25" style="1" width="8"/>
    <col collapsed="false" customWidth="true" hidden="true" outlineLevel="0" max="27" min="27" style="1" width="8.44"/>
    <col collapsed="false" customWidth="true" hidden="true" outlineLevel="0" max="28" min="28" style="1" width="8.66"/>
    <col collapsed="false" customWidth="false" hidden="false" outlineLevel="0" max="259" min="29" style="1" width="9.33"/>
    <col collapsed="false" customWidth="true" hidden="false" outlineLevel="0" max="260" min="260" style="1" width="5.55"/>
    <col collapsed="false" customWidth="true" hidden="false" outlineLevel="0" max="261" min="261" style="1" width="47"/>
    <col collapsed="false" customWidth="true" hidden="false" outlineLevel="0" max="266" min="262" style="1" width="3.66"/>
    <col collapsed="false" customWidth="true" hidden="false" outlineLevel="0" max="267" min="267" style="1" width="4.44"/>
    <col collapsed="false" customWidth="true" hidden="false" outlineLevel="0" max="270" min="268" style="1" width="3.66"/>
    <col collapsed="false" customWidth="true" hidden="false" outlineLevel="0" max="271" min="271" style="1" width="4.34"/>
    <col collapsed="false" customWidth="true" hidden="false" outlineLevel="0" max="274" min="272" style="1" width="3.66"/>
    <col collapsed="false" customWidth="true" hidden="false" outlineLevel="0" max="275" min="275" style="1" width="5.34"/>
    <col collapsed="false" customWidth="true" hidden="false" outlineLevel="0" max="278" min="276" style="1" width="3.66"/>
    <col collapsed="false" customWidth="true" hidden="true" outlineLevel="0" max="281" min="279" style="1" width="9.14"/>
    <col collapsed="false" customWidth="false" hidden="false" outlineLevel="0" max="515" min="282" style="1" width="9.33"/>
    <col collapsed="false" customWidth="true" hidden="false" outlineLevel="0" max="516" min="516" style="1" width="5.55"/>
    <col collapsed="false" customWidth="true" hidden="false" outlineLevel="0" max="517" min="517" style="1" width="47"/>
    <col collapsed="false" customWidth="true" hidden="false" outlineLevel="0" max="522" min="518" style="1" width="3.66"/>
    <col collapsed="false" customWidth="true" hidden="false" outlineLevel="0" max="523" min="523" style="1" width="4.44"/>
    <col collapsed="false" customWidth="true" hidden="false" outlineLevel="0" max="526" min="524" style="1" width="3.66"/>
    <col collapsed="false" customWidth="true" hidden="false" outlineLevel="0" max="527" min="527" style="1" width="4.34"/>
    <col collapsed="false" customWidth="true" hidden="false" outlineLevel="0" max="530" min="528" style="1" width="3.66"/>
    <col collapsed="false" customWidth="true" hidden="false" outlineLevel="0" max="531" min="531" style="1" width="5.34"/>
    <col collapsed="false" customWidth="true" hidden="false" outlineLevel="0" max="534" min="532" style="1" width="3.66"/>
    <col collapsed="false" customWidth="true" hidden="true" outlineLevel="0" max="537" min="535" style="1" width="9.14"/>
    <col collapsed="false" customWidth="false" hidden="false" outlineLevel="0" max="771" min="538" style="1" width="9.33"/>
    <col collapsed="false" customWidth="true" hidden="false" outlineLevel="0" max="772" min="772" style="1" width="5.55"/>
    <col collapsed="false" customWidth="true" hidden="false" outlineLevel="0" max="773" min="773" style="1" width="47"/>
    <col collapsed="false" customWidth="true" hidden="false" outlineLevel="0" max="778" min="774" style="1" width="3.66"/>
    <col collapsed="false" customWidth="true" hidden="false" outlineLevel="0" max="779" min="779" style="1" width="4.44"/>
    <col collapsed="false" customWidth="true" hidden="false" outlineLevel="0" max="782" min="780" style="1" width="3.66"/>
    <col collapsed="false" customWidth="true" hidden="false" outlineLevel="0" max="783" min="783" style="1" width="4.34"/>
    <col collapsed="false" customWidth="true" hidden="false" outlineLevel="0" max="786" min="784" style="1" width="3.66"/>
    <col collapsed="false" customWidth="true" hidden="false" outlineLevel="0" max="787" min="787" style="1" width="5.34"/>
    <col collapsed="false" customWidth="true" hidden="false" outlineLevel="0" max="790" min="788" style="1" width="3.66"/>
    <col collapsed="false" customWidth="true" hidden="true" outlineLevel="0" max="793" min="791" style="1" width="9.14"/>
    <col collapsed="false" customWidth="false" hidden="false" outlineLevel="0" max="1024" min="794" style="1" width="9.33"/>
  </cols>
  <sheetData>
    <row r="1" s="7" customFormat="true" ht="14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5"/>
      <c r="X1" s="5"/>
      <c r="Y1" s="5"/>
      <c r="Z1" s="5"/>
      <c r="AA1" s="6"/>
      <c r="AB1" s="6"/>
    </row>
    <row r="2" s="7" customFormat="true" ht="14.2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  <c r="T2" s="3"/>
      <c r="U2" s="4"/>
      <c r="V2" s="4"/>
      <c r="W2" s="5"/>
      <c r="X2" s="5"/>
      <c r="Y2" s="5"/>
      <c r="Z2" s="5"/>
      <c r="AA2" s="6"/>
      <c r="AB2" s="6"/>
    </row>
    <row r="3" s="7" customFormat="true" ht="14.25" hidden="false" customHeight="false" outlineLevel="0" collapsed="false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0" t="s">
        <v>2</v>
      </c>
      <c r="M3" s="10"/>
      <c r="N3" s="10"/>
      <c r="O3" s="10"/>
      <c r="P3" s="10"/>
      <c r="Q3" s="10"/>
      <c r="R3" s="10"/>
      <c r="S3" s="10"/>
      <c r="T3" s="10"/>
      <c r="U3" s="4"/>
      <c r="V3" s="4"/>
      <c r="W3" s="5"/>
      <c r="X3" s="5"/>
      <c r="Y3" s="5"/>
      <c r="Z3" s="5"/>
      <c r="AA3" s="6"/>
      <c r="AB3" s="6"/>
    </row>
    <row r="4" s="7" customFormat="true" ht="14.25" hidden="false" customHeight="false" outlineLevel="0" collapsed="false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0" t="s">
        <v>3</v>
      </c>
      <c r="M4" s="10"/>
      <c r="N4" s="10"/>
      <c r="O4" s="10"/>
      <c r="P4" s="10"/>
      <c r="Q4" s="10"/>
      <c r="R4" s="10"/>
      <c r="S4" s="10"/>
      <c r="T4" s="10"/>
      <c r="U4" s="4"/>
      <c r="V4" s="4"/>
      <c r="W4" s="5"/>
      <c r="X4" s="5"/>
      <c r="Y4" s="5"/>
      <c r="Z4" s="5"/>
      <c r="AA4" s="6"/>
      <c r="AB4" s="6"/>
    </row>
    <row r="5" s="7" customFormat="true" ht="14.25" hidden="false" customHeight="false" outlineLevel="0" collapsed="false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5"/>
      <c r="X5" s="5"/>
      <c r="Y5" s="5"/>
      <c r="Z5" s="5"/>
      <c r="AA5" s="6"/>
      <c r="AB5" s="6"/>
    </row>
    <row r="6" customFormat="false" ht="14.25" hidden="false" customHeight="false" outlineLevel="0" collapsed="false">
      <c r="A6" s="11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</row>
    <row r="7" customFormat="false" ht="14.25" hidden="false" customHeight="false" outlineLevel="0" collapsed="false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</row>
    <row r="8" customFormat="false" ht="33" hidden="false" customHeight="true" outlineLevel="0" collapsed="false">
      <c r="A8" s="13" t="s">
        <v>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customFormat="false" ht="20.25" hidden="false" customHeight="true" outlineLevel="0" collapsed="false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customFormat="false" ht="14.25" hidden="false" customHeight="true" outlineLevel="0" collapsed="false">
      <c r="A10" s="14" t="s">
        <v>8</v>
      </c>
      <c r="B10" s="15" t="s">
        <v>9</v>
      </c>
      <c r="C10" s="16" t="s">
        <v>10</v>
      </c>
      <c r="D10" s="16"/>
      <c r="E10" s="16"/>
      <c r="F10" s="16"/>
      <c r="G10" s="16"/>
      <c r="H10" s="16"/>
      <c r="I10" s="16"/>
      <c r="J10" s="16"/>
      <c r="K10" s="16"/>
      <c r="L10" s="17" t="s">
        <v>11</v>
      </c>
      <c r="M10" s="17"/>
      <c r="N10" s="17"/>
      <c r="O10" s="17"/>
      <c r="P10" s="17"/>
      <c r="Q10" s="17"/>
      <c r="R10" s="17"/>
      <c r="S10" s="17"/>
      <c r="T10" s="17"/>
      <c r="U10" s="18" t="s">
        <v>12</v>
      </c>
      <c r="V10" s="19" t="s">
        <v>13</v>
      </c>
    </row>
    <row r="11" customFormat="false" ht="15" hidden="false" customHeight="true" outlineLevel="0" collapsed="false">
      <c r="A11" s="14"/>
      <c r="B11" s="15"/>
      <c r="C11" s="19" t="s">
        <v>14</v>
      </c>
      <c r="D11" s="19" t="s">
        <v>15</v>
      </c>
      <c r="E11" s="15" t="s">
        <v>16</v>
      </c>
      <c r="F11" s="15"/>
      <c r="G11" s="15"/>
      <c r="H11" s="15"/>
      <c r="I11" s="20" t="s">
        <v>17</v>
      </c>
      <c r="J11" s="19" t="s">
        <v>18</v>
      </c>
      <c r="K11" s="21" t="s">
        <v>19</v>
      </c>
      <c r="L11" s="22" t="s">
        <v>14</v>
      </c>
      <c r="M11" s="19" t="s">
        <v>15</v>
      </c>
      <c r="N11" s="15" t="s">
        <v>16</v>
      </c>
      <c r="O11" s="15"/>
      <c r="P11" s="15"/>
      <c r="Q11" s="15"/>
      <c r="R11" s="20" t="s">
        <v>17</v>
      </c>
      <c r="S11" s="23" t="s">
        <v>20</v>
      </c>
      <c r="T11" s="24" t="s">
        <v>21</v>
      </c>
      <c r="U11" s="18"/>
      <c r="V11" s="19"/>
    </row>
    <row r="12" customFormat="false" ht="14.25" hidden="false" customHeight="true" outlineLevel="0" collapsed="false">
      <c r="A12" s="14"/>
      <c r="B12" s="15"/>
      <c r="C12" s="19"/>
      <c r="D12" s="19"/>
      <c r="E12" s="15" t="s">
        <v>22</v>
      </c>
      <c r="F12" s="15"/>
      <c r="G12" s="15"/>
      <c r="H12" s="15"/>
      <c r="I12" s="20"/>
      <c r="J12" s="19"/>
      <c r="K12" s="21"/>
      <c r="L12" s="22"/>
      <c r="M12" s="19"/>
      <c r="N12" s="15" t="s">
        <v>22</v>
      </c>
      <c r="O12" s="15"/>
      <c r="P12" s="15"/>
      <c r="Q12" s="15"/>
      <c r="R12" s="20"/>
      <c r="S12" s="23"/>
      <c r="T12" s="24"/>
      <c r="U12" s="18"/>
      <c r="V12" s="19"/>
    </row>
    <row r="13" customFormat="false" ht="84" hidden="false" customHeight="true" outlineLevel="0" collapsed="false">
      <c r="A13" s="14"/>
      <c r="B13" s="15"/>
      <c r="C13" s="19"/>
      <c r="D13" s="19"/>
      <c r="E13" s="19" t="s">
        <v>23</v>
      </c>
      <c r="F13" s="19" t="s">
        <v>24</v>
      </c>
      <c r="G13" s="19" t="s">
        <v>25</v>
      </c>
      <c r="H13" s="19" t="s">
        <v>26</v>
      </c>
      <c r="I13" s="20"/>
      <c r="J13" s="19"/>
      <c r="K13" s="21"/>
      <c r="L13" s="22"/>
      <c r="M13" s="19"/>
      <c r="N13" s="19" t="s">
        <v>23</v>
      </c>
      <c r="O13" s="19" t="s">
        <v>24</v>
      </c>
      <c r="P13" s="19" t="s">
        <v>25</v>
      </c>
      <c r="Q13" s="19" t="s">
        <v>26</v>
      </c>
      <c r="R13" s="20"/>
      <c r="S13" s="23"/>
      <c r="T13" s="24"/>
      <c r="U13" s="18"/>
      <c r="V13" s="19"/>
    </row>
    <row r="14" customFormat="false" ht="14.25" hidden="false" customHeight="false" outlineLevel="0" collapsed="false">
      <c r="A14" s="25" t="n">
        <v>1</v>
      </c>
      <c r="B14" s="25" t="n">
        <v>2</v>
      </c>
      <c r="C14" s="25" t="n">
        <v>3</v>
      </c>
      <c r="D14" s="25" t="n">
        <v>4</v>
      </c>
      <c r="E14" s="25" t="n">
        <v>5</v>
      </c>
      <c r="F14" s="25" t="n">
        <v>6</v>
      </c>
      <c r="G14" s="25" t="n">
        <v>7</v>
      </c>
      <c r="H14" s="25" t="n">
        <v>8</v>
      </c>
      <c r="I14" s="26" t="n">
        <v>9</v>
      </c>
      <c r="J14" s="25" t="n">
        <v>10</v>
      </c>
      <c r="K14" s="27" t="n">
        <v>11</v>
      </c>
      <c r="L14" s="28" t="n">
        <v>12</v>
      </c>
      <c r="M14" s="25" t="n">
        <v>13</v>
      </c>
      <c r="N14" s="25" t="n">
        <v>14</v>
      </c>
      <c r="O14" s="25" t="n">
        <v>15</v>
      </c>
      <c r="P14" s="25" t="n">
        <v>16</v>
      </c>
      <c r="Q14" s="25" t="n">
        <v>17</v>
      </c>
      <c r="R14" s="26" t="n">
        <v>18</v>
      </c>
      <c r="S14" s="26" t="n">
        <v>19</v>
      </c>
      <c r="T14" s="29" t="n">
        <v>20</v>
      </c>
      <c r="U14" s="28" t="n">
        <v>21</v>
      </c>
      <c r="V14" s="25" t="n">
        <v>22</v>
      </c>
    </row>
    <row r="15" customFormat="false" ht="24" hidden="false" customHeight="false" outlineLevel="0" collapsed="false">
      <c r="A15" s="25"/>
      <c r="B15" s="30" t="s">
        <v>27</v>
      </c>
      <c r="C15" s="25"/>
      <c r="D15" s="25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5"/>
      <c r="P15" s="25"/>
      <c r="Q15" s="25"/>
      <c r="R15" s="31"/>
      <c r="S15" s="31"/>
      <c r="T15" s="32"/>
      <c r="U15" s="33"/>
      <c r="V15" s="25"/>
    </row>
    <row r="16" customFormat="false" ht="14.25" hidden="false" customHeight="false" outlineLevel="0" collapsed="false">
      <c r="A16" s="25"/>
      <c r="B16" s="34" t="s">
        <v>28</v>
      </c>
      <c r="C16" s="35" t="s">
        <v>29</v>
      </c>
      <c r="D16" s="36" t="s">
        <v>30</v>
      </c>
      <c r="E16" s="35" t="n">
        <v>15</v>
      </c>
      <c r="F16" s="35" t="n">
        <v>15</v>
      </c>
      <c r="G16" s="35" t="n">
        <v>0</v>
      </c>
      <c r="H16" s="37" t="n">
        <f aca="false">SUM(E16:G16)</f>
        <v>30</v>
      </c>
      <c r="I16" s="38" t="n">
        <f aca="false">H16*1.5</f>
        <v>45</v>
      </c>
      <c r="J16" s="39" t="n">
        <f aca="false">U16*0.4</f>
        <v>0.8</v>
      </c>
      <c r="K16" s="40" t="n">
        <f aca="false">U16*0.6</f>
        <v>1.2</v>
      </c>
      <c r="L16" s="35" t="s">
        <v>29</v>
      </c>
      <c r="M16" s="36" t="s">
        <v>30</v>
      </c>
      <c r="N16" s="35" t="n">
        <v>7</v>
      </c>
      <c r="O16" s="35" t="n">
        <v>8</v>
      </c>
      <c r="P16" s="35" t="n">
        <v>0</v>
      </c>
      <c r="Q16" s="37" t="n">
        <f aca="false">SUM(N16:P16)</f>
        <v>15</v>
      </c>
      <c r="R16" s="41" t="n">
        <f aca="false">Q16*4</f>
        <v>60</v>
      </c>
      <c r="S16" s="42" t="n">
        <f aca="false">U16*0.2</f>
        <v>0.4</v>
      </c>
      <c r="T16" s="43" t="n">
        <f aca="false">U16*0.8</f>
        <v>1.6</v>
      </c>
      <c r="U16" s="44" t="n">
        <v>2</v>
      </c>
      <c r="V16" s="38" t="n">
        <f aca="false">SUM(H16:I16)</f>
        <v>75</v>
      </c>
    </row>
    <row r="17" customFormat="false" ht="14.25" hidden="false" customHeight="false" outlineLevel="0" collapsed="false">
      <c r="A17" s="25"/>
      <c r="B17" s="34" t="s">
        <v>31</v>
      </c>
      <c r="C17" s="35" t="s">
        <v>29</v>
      </c>
      <c r="D17" s="36" t="s">
        <v>30</v>
      </c>
      <c r="E17" s="35" t="n">
        <v>15</v>
      </c>
      <c r="F17" s="35" t="n">
        <v>15</v>
      </c>
      <c r="G17" s="35" t="n">
        <v>0</v>
      </c>
      <c r="H17" s="37" t="n">
        <f aca="false">SUM(E17:G17)</f>
        <v>30</v>
      </c>
      <c r="I17" s="38" t="n">
        <f aca="false">H17*1.5</f>
        <v>45</v>
      </c>
      <c r="J17" s="39" t="n">
        <f aca="false">U17*0.4</f>
        <v>0.8</v>
      </c>
      <c r="K17" s="40" t="n">
        <f aca="false">U17*0.6</f>
        <v>1.2</v>
      </c>
      <c r="L17" s="35" t="s">
        <v>29</v>
      </c>
      <c r="M17" s="36" t="s">
        <v>30</v>
      </c>
      <c r="N17" s="35" t="n">
        <v>7</v>
      </c>
      <c r="O17" s="35" t="n">
        <v>8</v>
      </c>
      <c r="P17" s="35" t="n">
        <v>0</v>
      </c>
      <c r="Q17" s="37" t="n">
        <f aca="false">SUM(N17:P17)</f>
        <v>15</v>
      </c>
      <c r="R17" s="41" t="n">
        <f aca="false">Q17*4</f>
        <v>60</v>
      </c>
      <c r="S17" s="42" t="n">
        <f aca="false">U17*0.2</f>
        <v>0.4</v>
      </c>
      <c r="T17" s="43" t="n">
        <f aca="false">U17*0.8</f>
        <v>1.6</v>
      </c>
      <c r="U17" s="44" t="n">
        <v>2</v>
      </c>
      <c r="V17" s="38" t="n">
        <f aca="false">SUM(H17:I17)</f>
        <v>75</v>
      </c>
    </row>
    <row r="18" customFormat="false" ht="24" hidden="false" customHeight="false" outlineLevel="0" collapsed="false">
      <c r="A18" s="25"/>
      <c r="B18" s="34" t="s">
        <v>32</v>
      </c>
      <c r="C18" s="35" t="s">
        <v>29</v>
      </c>
      <c r="D18" s="36" t="s">
        <v>30</v>
      </c>
      <c r="E18" s="35" t="n">
        <v>15</v>
      </c>
      <c r="F18" s="35" t="n">
        <v>15</v>
      </c>
      <c r="G18" s="35" t="n">
        <v>0</v>
      </c>
      <c r="H18" s="37" t="n">
        <f aca="false">SUM(E18:G18)</f>
        <v>30</v>
      </c>
      <c r="I18" s="38" t="n">
        <f aca="false">H18*1.5</f>
        <v>45</v>
      </c>
      <c r="J18" s="39" t="n">
        <f aca="false">U18*0.4</f>
        <v>0.8</v>
      </c>
      <c r="K18" s="40" t="n">
        <f aca="false">U18*0.6</f>
        <v>1.2</v>
      </c>
      <c r="L18" s="35" t="s">
        <v>29</v>
      </c>
      <c r="M18" s="36" t="s">
        <v>30</v>
      </c>
      <c r="N18" s="35" t="n">
        <v>7</v>
      </c>
      <c r="O18" s="35" t="n">
        <v>8</v>
      </c>
      <c r="P18" s="35" t="n">
        <v>0</v>
      </c>
      <c r="Q18" s="37" t="n">
        <f aca="false">SUM(N18:P18)</f>
        <v>15</v>
      </c>
      <c r="R18" s="41" t="n">
        <f aca="false">Q18*4</f>
        <v>60</v>
      </c>
      <c r="S18" s="42" t="n">
        <f aca="false">U18*0.2</f>
        <v>0.4</v>
      </c>
      <c r="T18" s="43" t="n">
        <f aca="false">U18*0.8</f>
        <v>1.6</v>
      </c>
      <c r="U18" s="44" t="n">
        <v>2</v>
      </c>
      <c r="V18" s="38" t="n">
        <f aca="false">SUM(H18:I18)</f>
        <v>75</v>
      </c>
    </row>
    <row r="19" customFormat="false" ht="14.25" hidden="false" customHeight="false" outlineLevel="0" collapsed="false">
      <c r="A19" s="25"/>
      <c r="B19" s="34" t="s">
        <v>33</v>
      </c>
      <c r="C19" s="35" t="s">
        <v>29</v>
      </c>
      <c r="D19" s="36" t="s">
        <v>30</v>
      </c>
      <c r="E19" s="35" t="n">
        <v>15</v>
      </c>
      <c r="F19" s="35" t="n">
        <v>0</v>
      </c>
      <c r="G19" s="35" t="n">
        <v>15</v>
      </c>
      <c r="H19" s="37" t="n">
        <f aca="false">SUM(E19:G19)</f>
        <v>30</v>
      </c>
      <c r="I19" s="38" t="n">
        <f aca="false">H19*1.5</f>
        <v>45</v>
      </c>
      <c r="J19" s="39" t="n">
        <f aca="false">U19*0.4</f>
        <v>0.8</v>
      </c>
      <c r="K19" s="40" t="n">
        <f aca="false">U19*0.6</f>
        <v>1.2</v>
      </c>
      <c r="L19" s="35" t="s">
        <v>29</v>
      </c>
      <c r="M19" s="36" t="s">
        <v>30</v>
      </c>
      <c r="N19" s="35" t="n">
        <v>7</v>
      </c>
      <c r="O19" s="35" t="n">
        <v>0</v>
      </c>
      <c r="P19" s="35" t="n">
        <v>8</v>
      </c>
      <c r="Q19" s="37" t="n">
        <f aca="false">SUM(N19:P19)</f>
        <v>15</v>
      </c>
      <c r="R19" s="41" t="n">
        <f aca="false">Q19*4</f>
        <v>60</v>
      </c>
      <c r="S19" s="42" t="n">
        <f aca="false">U19*0.2</f>
        <v>0.4</v>
      </c>
      <c r="T19" s="43" t="n">
        <f aca="false">U19*0.8</f>
        <v>1.6</v>
      </c>
      <c r="U19" s="44" t="n">
        <v>2</v>
      </c>
      <c r="V19" s="38" t="n">
        <f aca="false">SUM(H19:I19)</f>
        <v>75</v>
      </c>
    </row>
    <row r="20" customFormat="false" ht="24" hidden="false" customHeight="false" outlineLevel="0" collapsed="false">
      <c r="A20" s="25"/>
      <c r="B20" s="34" t="s">
        <v>34</v>
      </c>
      <c r="C20" s="35" t="s">
        <v>29</v>
      </c>
      <c r="D20" s="36" t="s">
        <v>30</v>
      </c>
      <c r="E20" s="35" t="n">
        <v>15</v>
      </c>
      <c r="F20" s="35" t="n">
        <v>15</v>
      </c>
      <c r="G20" s="35" t="n">
        <v>0</v>
      </c>
      <c r="H20" s="37" t="n">
        <f aca="false">SUM(E20:G20)</f>
        <v>30</v>
      </c>
      <c r="I20" s="38" t="n">
        <f aca="false">H20*1.5</f>
        <v>45</v>
      </c>
      <c r="J20" s="39" t="n">
        <f aca="false">U20*0.4</f>
        <v>0.8</v>
      </c>
      <c r="K20" s="40" t="n">
        <f aca="false">U20*0.6</f>
        <v>1.2</v>
      </c>
      <c r="L20" s="35" t="s">
        <v>29</v>
      </c>
      <c r="M20" s="36" t="s">
        <v>30</v>
      </c>
      <c r="N20" s="35" t="n">
        <v>7</v>
      </c>
      <c r="O20" s="35" t="n">
        <v>8</v>
      </c>
      <c r="P20" s="35" t="n">
        <v>0</v>
      </c>
      <c r="Q20" s="37" t="n">
        <f aca="false">SUM(N20:P20)</f>
        <v>15</v>
      </c>
      <c r="R20" s="41" t="n">
        <f aca="false">Q20*4</f>
        <v>60</v>
      </c>
      <c r="S20" s="42" t="n">
        <f aca="false">U20*0.2</f>
        <v>0.4</v>
      </c>
      <c r="T20" s="43" t="n">
        <f aca="false">U20*0.8</f>
        <v>1.6</v>
      </c>
      <c r="U20" s="44" t="n">
        <v>2</v>
      </c>
      <c r="V20" s="38" t="n">
        <f aca="false">SUM(H20:I20)</f>
        <v>75</v>
      </c>
    </row>
    <row r="21" customFormat="false" ht="24" hidden="false" customHeight="false" outlineLevel="0" collapsed="false">
      <c r="A21" s="25"/>
      <c r="B21" s="45" t="s">
        <v>35</v>
      </c>
      <c r="C21" s="35" t="s">
        <v>29</v>
      </c>
      <c r="D21" s="36" t="s">
        <v>30</v>
      </c>
      <c r="E21" s="35" t="n">
        <v>15</v>
      </c>
      <c r="F21" s="35" t="n">
        <v>15</v>
      </c>
      <c r="G21" s="35" t="n">
        <v>0</v>
      </c>
      <c r="H21" s="37" t="n">
        <f aca="false">SUM(E21:G21)</f>
        <v>30</v>
      </c>
      <c r="I21" s="38" t="n">
        <f aca="false">H21*1.5</f>
        <v>45</v>
      </c>
      <c r="J21" s="39" t="n">
        <f aca="false">U21*0.4</f>
        <v>0.8</v>
      </c>
      <c r="K21" s="40" t="n">
        <f aca="false">U21*0.6</f>
        <v>1.2</v>
      </c>
      <c r="L21" s="35" t="s">
        <v>29</v>
      </c>
      <c r="M21" s="36" t="s">
        <v>30</v>
      </c>
      <c r="N21" s="35" t="n">
        <v>7</v>
      </c>
      <c r="O21" s="35" t="n">
        <v>8</v>
      </c>
      <c r="P21" s="35" t="n">
        <v>0</v>
      </c>
      <c r="Q21" s="37" t="n">
        <f aca="false">SUM(N21:P21)</f>
        <v>15</v>
      </c>
      <c r="R21" s="41" t="n">
        <f aca="false">Q21*4</f>
        <v>60</v>
      </c>
      <c r="S21" s="42" t="n">
        <f aca="false">U21*0.2</f>
        <v>0.4</v>
      </c>
      <c r="T21" s="43" t="n">
        <f aca="false">U21*0.8</f>
        <v>1.6</v>
      </c>
      <c r="U21" s="44" t="n">
        <v>2</v>
      </c>
      <c r="V21" s="38" t="n">
        <f aca="false">SUM(H21:I21)</f>
        <v>75</v>
      </c>
    </row>
    <row r="22" customFormat="false" ht="14.25" hidden="false" customHeight="false" outlineLevel="0" collapsed="false">
      <c r="A22" s="36"/>
      <c r="B22" s="46" t="s">
        <v>36</v>
      </c>
      <c r="C22" s="36"/>
      <c r="D22" s="36"/>
      <c r="E22" s="36"/>
      <c r="F22" s="36"/>
      <c r="G22" s="36"/>
      <c r="H22" s="47"/>
      <c r="I22" s="48"/>
      <c r="J22" s="39"/>
      <c r="K22" s="40"/>
      <c r="L22" s="49"/>
      <c r="M22" s="36"/>
      <c r="N22" s="36"/>
      <c r="O22" s="36"/>
      <c r="P22" s="36"/>
      <c r="Q22" s="47"/>
      <c r="R22" s="50"/>
      <c r="S22" s="42"/>
      <c r="T22" s="43"/>
      <c r="U22" s="51"/>
      <c r="V22" s="47"/>
    </row>
    <row r="23" customFormat="false" ht="14.25" hidden="false" customHeight="false" outlineLevel="0" collapsed="false">
      <c r="A23" s="52" t="s">
        <v>37</v>
      </c>
      <c r="B23" s="45" t="s">
        <v>38</v>
      </c>
      <c r="C23" s="35" t="s">
        <v>29</v>
      </c>
      <c r="D23" s="36" t="s">
        <v>30</v>
      </c>
      <c r="E23" s="35" t="n">
        <v>30</v>
      </c>
      <c r="F23" s="35" t="n">
        <v>30</v>
      </c>
      <c r="G23" s="35" t="n">
        <v>0</v>
      </c>
      <c r="H23" s="37" t="n">
        <f aca="false">SUM(E23,F23,G23)</f>
        <v>60</v>
      </c>
      <c r="I23" s="38" t="n">
        <f aca="false">H23*1.5</f>
        <v>90</v>
      </c>
      <c r="J23" s="39" t="n">
        <f aca="false">U23*0.4</f>
        <v>2.4</v>
      </c>
      <c r="K23" s="40" t="n">
        <f aca="false">U23*0.6</f>
        <v>3.6</v>
      </c>
      <c r="L23" s="35" t="s">
        <v>29</v>
      </c>
      <c r="M23" s="36" t="s">
        <v>30</v>
      </c>
      <c r="N23" s="35" t="n">
        <v>15</v>
      </c>
      <c r="O23" s="35" t="n">
        <v>15</v>
      </c>
      <c r="P23" s="35" t="n">
        <v>0</v>
      </c>
      <c r="Q23" s="37" t="n">
        <f aca="false">SUM(N23:P23)</f>
        <v>30</v>
      </c>
      <c r="R23" s="41" t="n">
        <f aca="false">Q23*4</f>
        <v>120</v>
      </c>
      <c r="S23" s="42" t="n">
        <f aca="false">U23*0.2</f>
        <v>1.2</v>
      </c>
      <c r="T23" s="43" t="n">
        <f aca="false">U23*0.8</f>
        <v>4.8</v>
      </c>
      <c r="U23" s="44" t="n">
        <v>6</v>
      </c>
      <c r="V23" s="38" t="n">
        <f aca="false">SUM(H23:I23)</f>
        <v>150</v>
      </c>
    </row>
    <row r="24" customFormat="false" ht="14.25" hidden="false" customHeight="false" outlineLevel="0" collapsed="false">
      <c r="A24" s="52" t="s">
        <v>39</v>
      </c>
      <c r="B24" s="53" t="s">
        <v>40</v>
      </c>
      <c r="C24" s="36" t="s">
        <v>41</v>
      </c>
      <c r="D24" s="36" t="s">
        <v>30</v>
      </c>
      <c r="E24" s="36" t="n">
        <v>20</v>
      </c>
      <c r="F24" s="36" t="n">
        <v>20</v>
      </c>
      <c r="G24" s="36" t="n">
        <v>0</v>
      </c>
      <c r="H24" s="37" t="n">
        <f aca="false">SUM(E24,F24,G24)</f>
        <v>40</v>
      </c>
      <c r="I24" s="38" t="n">
        <f aca="false">H24*1.5</f>
        <v>60</v>
      </c>
      <c r="J24" s="39" t="n">
        <f aca="false">U24*0.4</f>
        <v>1.6</v>
      </c>
      <c r="K24" s="40" t="n">
        <f aca="false">U24*0.6</f>
        <v>2.4</v>
      </c>
      <c r="L24" s="36" t="s">
        <v>41</v>
      </c>
      <c r="M24" s="36" t="s">
        <v>30</v>
      </c>
      <c r="N24" s="36" t="n">
        <v>10</v>
      </c>
      <c r="O24" s="36" t="n">
        <v>10</v>
      </c>
      <c r="P24" s="36" t="n">
        <v>0</v>
      </c>
      <c r="Q24" s="37" t="n">
        <f aca="false">SUM(N24:P24)</f>
        <v>20</v>
      </c>
      <c r="R24" s="41" t="n">
        <f aca="false">Q24*4</f>
        <v>80</v>
      </c>
      <c r="S24" s="42" t="n">
        <f aca="false">U24*0.2</f>
        <v>0.8</v>
      </c>
      <c r="T24" s="43" t="n">
        <f aca="false">U24*0.8</f>
        <v>3.2</v>
      </c>
      <c r="U24" s="54" t="n">
        <v>4</v>
      </c>
      <c r="V24" s="37" t="n">
        <f aca="false">SUM(H24:I24)</f>
        <v>100</v>
      </c>
    </row>
    <row r="25" customFormat="false" ht="24" hidden="false" customHeight="false" outlineLevel="0" collapsed="false">
      <c r="A25" s="52" t="s">
        <v>42</v>
      </c>
      <c r="B25" s="53" t="s">
        <v>43</v>
      </c>
      <c r="C25" s="36" t="s">
        <v>41</v>
      </c>
      <c r="D25" s="36" t="s">
        <v>44</v>
      </c>
      <c r="E25" s="36" t="n">
        <v>20</v>
      </c>
      <c r="F25" s="36" t="n">
        <v>20</v>
      </c>
      <c r="G25" s="36" t="n">
        <v>0</v>
      </c>
      <c r="H25" s="37" t="n">
        <f aca="false">SUM(E25,F25,G25)</f>
        <v>40</v>
      </c>
      <c r="I25" s="38" t="n">
        <f aca="false">H25*1.5</f>
        <v>60</v>
      </c>
      <c r="J25" s="39" t="n">
        <f aca="false">U25*0.4</f>
        <v>1.6</v>
      </c>
      <c r="K25" s="40" t="n">
        <f aca="false">U25*0.6</f>
        <v>2.4</v>
      </c>
      <c r="L25" s="36" t="s">
        <v>41</v>
      </c>
      <c r="M25" s="36" t="s">
        <v>30</v>
      </c>
      <c r="N25" s="36" t="n">
        <v>10</v>
      </c>
      <c r="O25" s="36" t="n">
        <v>10</v>
      </c>
      <c r="P25" s="36" t="n">
        <v>0</v>
      </c>
      <c r="Q25" s="37" t="n">
        <f aca="false">SUM(N25:P25)</f>
        <v>20</v>
      </c>
      <c r="R25" s="41" t="n">
        <f aca="false">Q25*4</f>
        <v>80</v>
      </c>
      <c r="S25" s="42" t="n">
        <f aca="false">U25*0.2</f>
        <v>0.8</v>
      </c>
      <c r="T25" s="43" t="n">
        <f aca="false">U25*0.8</f>
        <v>3.2</v>
      </c>
      <c r="U25" s="54" t="n">
        <v>4</v>
      </c>
      <c r="V25" s="37" t="n">
        <f aca="false">SUM(H25:I25)</f>
        <v>100</v>
      </c>
    </row>
    <row r="26" customFormat="false" ht="24" hidden="false" customHeight="false" outlineLevel="0" collapsed="false">
      <c r="A26" s="52" t="s">
        <v>45</v>
      </c>
      <c r="B26" s="53" t="s">
        <v>46</v>
      </c>
      <c r="C26" s="36" t="s">
        <v>47</v>
      </c>
      <c r="D26" s="36" t="s">
        <v>48</v>
      </c>
      <c r="E26" s="36" t="n">
        <v>20</v>
      </c>
      <c r="F26" s="36" t="n">
        <v>20</v>
      </c>
      <c r="G26" s="36" t="n">
        <v>0</v>
      </c>
      <c r="H26" s="37" t="n">
        <f aca="false">SUM(E26,F26,G26)</f>
        <v>40</v>
      </c>
      <c r="I26" s="38" t="n">
        <f aca="false">H26*1.5</f>
        <v>60</v>
      </c>
      <c r="J26" s="39" t="n">
        <f aca="false">U26*0.4</f>
        <v>1.6</v>
      </c>
      <c r="K26" s="40" t="n">
        <f aca="false">U26*0.6</f>
        <v>2.4</v>
      </c>
      <c r="L26" s="49" t="s">
        <v>47</v>
      </c>
      <c r="M26" s="36" t="s">
        <v>30</v>
      </c>
      <c r="N26" s="36" t="n">
        <v>10</v>
      </c>
      <c r="O26" s="36" t="n">
        <v>10</v>
      </c>
      <c r="P26" s="36" t="n">
        <v>0</v>
      </c>
      <c r="Q26" s="37" t="n">
        <f aca="false">SUM(N26,O26,P26)</f>
        <v>20</v>
      </c>
      <c r="R26" s="41" t="n">
        <f aca="false">Q26*4</f>
        <v>80</v>
      </c>
      <c r="S26" s="42" t="n">
        <f aca="false">U26*0.2</f>
        <v>0.8</v>
      </c>
      <c r="T26" s="43" t="n">
        <f aca="false">U26*0.8</f>
        <v>3.2</v>
      </c>
      <c r="U26" s="54" t="n">
        <v>4</v>
      </c>
      <c r="V26" s="37" t="n">
        <f aca="false">SUM(H26:I26)</f>
        <v>100</v>
      </c>
    </row>
    <row r="27" customFormat="false" ht="14.25" hidden="false" customHeight="false" outlineLevel="0" collapsed="false">
      <c r="A27" s="55"/>
      <c r="B27" s="56" t="s">
        <v>49</v>
      </c>
      <c r="C27" s="36" t="s">
        <v>47</v>
      </c>
      <c r="D27" s="36" t="s">
        <v>48</v>
      </c>
      <c r="E27" s="36" t="n">
        <v>20</v>
      </c>
      <c r="F27" s="36" t="n">
        <v>20</v>
      </c>
      <c r="G27" s="36" t="n">
        <v>0</v>
      </c>
      <c r="H27" s="37" t="n">
        <f aca="false">SUM(E27,F27,G27)</f>
        <v>40</v>
      </c>
      <c r="I27" s="38" t="n">
        <f aca="false">H27*1.5</f>
        <v>60</v>
      </c>
      <c r="J27" s="39" t="n">
        <f aca="false">U27*0.4</f>
        <v>1.6</v>
      </c>
      <c r="K27" s="40" t="n">
        <f aca="false">U27*0.6</f>
        <v>2.4</v>
      </c>
      <c r="L27" s="49" t="s">
        <v>47</v>
      </c>
      <c r="M27" s="36" t="s">
        <v>30</v>
      </c>
      <c r="N27" s="36" t="n">
        <v>10</v>
      </c>
      <c r="O27" s="36" t="n">
        <v>10</v>
      </c>
      <c r="P27" s="36" t="n">
        <v>0</v>
      </c>
      <c r="Q27" s="37" t="n">
        <f aca="false">SUM(N27,O27,P27)</f>
        <v>20</v>
      </c>
      <c r="R27" s="41" t="n">
        <f aca="false">Q27*4</f>
        <v>80</v>
      </c>
      <c r="S27" s="42" t="n">
        <f aca="false">U27*0.2</f>
        <v>0.8</v>
      </c>
      <c r="T27" s="43" t="n">
        <f aca="false">U27*0.8</f>
        <v>3.2</v>
      </c>
      <c r="U27" s="54" t="n">
        <v>4</v>
      </c>
      <c r="V27" s="37" t="n">
        <f aca="false">SUM(H27:I27)</f>
        <v>100</v>
      </c>
    </row>
    <row r="28" customFormat="false" ht="14.25" hidden="false" customHeight="false" outlineLevel="0" collapsed="false">
      <c r="A28" s="4"/>
      <c r="B28" s="56" t="s">
        <v>50</v>
      </c>
      <c r="C28" s="36" t="s">
        <v>47</v>
      </c>
      <c r="D28" s="36" t="s">
        <v>48</v>
      </c>
      <c r="E28" s="36" t="n">
        <v>20</v>
      </c>
      <c r="F28" s="36" t="n">
        <v>20</v>
      </c>
      <c r="G28" s="36" t="n">
        <v>0</v>
      </c>
      <c r="H28" s="37" t="n">
        <f aca="false">SUM(E28,F28,G28)</f>
        <v>40</v>
      </c>
      <c r="I28" s="38" t="n">
        <f aca="false">H28*1.5</f>
        <v>60</v>
      </c>
      <c r="J28" s="39" t="n">
        <f aca="false">U28*0.4</f>
        <v>1.6</v>
      </c>
      <c r="K28" s="40" t="n">
        <f aca="false">U28*0.6</f>
        <v>2.4</v>
      </c>
      <c r="L28" s="49" t="s">
        <v>47</v>
      </c>
      <c r="M28" s="36" t="s">
        <v>30</v>
      </c>
      <c r="N28" s="36" t="n">
        <v>10</v>
      </c>
      <c r="O28" s="36" t="n">
        <v>10</v>
      </c>
      <c r="P28" s="36" t="n">
        <v>0</v>
      </c>
      <c r="Q28" s="37" t="n">
        <f aca="false">SUM(N28,O28,P28)</f>
        <v>20</v>
      </c>
      <c r="R28" s="41" t="n">
        <f aca="false">Q28*4</f>
        <v>80</v>
      </c>
      <c r="S28" s="42" t="n">
        <f aca="false">U28*0.2</f>
        <v>0.8</v>
      </c>
      <c r="T28" s="43" t="n">
        <f aca="false">U28*0.8</f>
        <v>3.2</v>
      </c>
      <c r="U28" s="54" t="n">
        <v>4</v>
      </c>
      <c r="V28" s="37" t="n">
        <f aca="false">SUM(H28:I28)</f>
        <v>100</v>
      </c>
    </row>
    <row r="29" customFormat="false" ht="14.25" hidden="false" customHeight="false" outlineLevel="0" collapsed="false">
      <c r="A29" s="57"/>
      <c r="B29" s="58" t="s">
        <v>51</v>
      </c>
      <c r="C29" s="57"/>
      <c r="D29" s="57"/>
      <c r="E29" s="59"/>
      <c r="F29" s="59"/>
      <c r="G29" s="59"/>
      <c r="H29" s="60" t="n">
        <f aca="false">SUM(H16,H17,H23:H28)</f>
        <v>320</v>
      </c>
      <c r="I29" s="61" t="n">
        <f aca="false">H29*1.5</f>
        <v>480</v>
      </c>
      <c r="J29" s="62"/>
      <c r="K29" s="63"/>
      <c r="L29" s="64"/>
      <c r="M29" s="65"/>
      <c r="N29" s="59"/>
      <c r="O29" s="59"/>
      <c r="P29" s="59"/>
      <c r="Q29" s="60" t="n">
        <f aca="false">SUM(Q16,Q17,Q23:Q28)</f>
        <v>160</v>
      </c>
      <c r="R29" s="41" t="n">
        <f aca="false">Q29*4</f>
        <v>640</v>
      </c>
      <c r="S29" s="66"/>
      <c r="T29" s="67"/>
      <c r="U29" s="68" t="n">
        <f aca="false">SUM(U16,U17,U23:U28)</f>
        <v>30</v>
      </c>
      <c r="V29" s="61" t="n">
        <f aca="false">SUM(V16,V17,V23:V26,)</f>
        <v>600</v>
      </c>
    </row>
    <row r="30" customFormat="false" ht="14.25" hidden="false" customHeight="false" outlineLevel="0" collapsed="false">
      <c r="A30" s="35"/>
      <c r="B30" s="46" t="s">
        <v>36</v>
      </c>
      <c r="C30" s="35"/>
      <c r="D30" s="35"/>
      <c r="E30" s="69"/>
      <c r="F30" s="69"/>
      <c r="G30" s="69"/>
      <c r="H30" s="70"/>
      <c r="I30" s="48"/>
      <c r="J30" s="39"/>
      <c r="K30" s="40"/>
      <c r="L30" s="15"/>
      <c r="M30" s="15"/>
      <c r="N30" s="69"/>
      <c r="O30" s="69"/>
      <c r="P30" s="69"/>
      <c r="Q30" s="70"/>
      <c r="R30" s="50"/>
      <c r="S30" s="42"/>
      <c r="T30" s="43"/>
      <c r="U30" s="70"/>
      <c r="V30" s="48"/>
    </row>
    <row r="31" customFormat="false" ht="24" hidden="false" customHeight="false" outlineLevel="0" collapsed="false">
      <c r="A31" s="52" t="s">
        <v>52</v>
      </c>
      <c r="B31" s="53" t="s">
        <v>53</v>
      </c>
      <c r="C31" s="52" t="s">
        <v>54</v>
      </c>
      <c r="D31" s="35" t="s">
        <v>44</v>
      </c>
      <c r="E31" s="35" t="n">
        <v>20</v>
      </c>
      <c r="F31" s="35" t="n">
        <v>20</v>
      </c>
      <c r="G31" s="35" t="n">
        <v>0</v>
      </c>
      <c r="H31" s="71" t="n">
        <f aca="false">SUM(E31:G31)</f>
        <v>40</v>
      </c>
      <c r="I31" s="38" t="n">
        <f aca="false">H31*1.5</f>
        <v>60</v>
      </c>
      <c r="J31" s="39" t="n">
        <f aca="false">U31*0.4</f>
        <v>1.6</v>
      </c>
      <c r="K31" s="40" t="n">
        <f aca="false">U31*0.6</f>
        <v>2.4</v>
      </c>
      <c r="L31" s="36" t="s">
        <v>55</v>
      </c>
      <c r="M31" s="36" t="s">
        <v>30</v>
      </c>
      <c r="N31" s="35" t="n">
        <v>10</v>
      </c>
      <c r="O31" s="35" t="n">
        <v>10</v>
      </c>
      <c r="P31" s="35" t="n">
        <v>0</v>
      </c>
      <c r="Q31" s="37" t="n">
        <f aca="false">SUM(N31:P31)</f>
        <v>20</v>
      </c>
      <c r="R31" s="41" t="n">
        <f aca="false">Q31*4</f>
        <v>80</v>
      </c>
      <c r="S31" s="42" t="n">
        <f aca="false">U31*0.2</f>
        <v>0.8</v>
      </c>
      <c r="T31" s="43" t="n">
        <f aca="false">U31*0.8</f>
        <v>3.2</v>
      </c>
      <c r="U31" s="44" t="n">
        <v>4</v>
      </c>
      <c r="V31" s="38" t="n">
        <f aca="false">SUM(H31:I31)</f>
        <v>100</v>
      </c>
    </row>
    <row r="32" customFormat="false" ht="24" hidden="false" customHeight="false" outlineLevel="0" collapsed="false">
      <c r="A32" s="52" t="s">
        <v>56</v>
      </c>
      <c r="B32" s="53" t="s">
        <v>57</v>
      </c>
      <c r="C32" s="52" t="s">
        <v>54</v>
      </c>
      <c r="D32" s="35" t="s">
        <v>48</v>
      </c>
      <c r="E32" s="35" t="n">
        <v>15</v>
      </c>
      <c r="F32" s="35" t="n">
        <v>15</v>
      </c>
      <c r="G32" s="35" t="n">
        <v>0</v>
      </c>
      <c r="H32" s="71" t="n">
        <f aca="false">SUM(E32:G32)</f>
        <v>30</v>
      </c>
      <c r="I32" s="38" t="n">
        <f aca="false">H32*1.5</f>
        <v>45</v>
      </c>
      <c r="J32" s="39" t="n">
        <f aca="false">U32*0.4</f>
        <v>1.2</v>
      </c>
      <c r="K32" s="40" t="n">
        <f aca="false">U32*0.6</f>
        <v>1.8</v>
      </c>
      <c r="L32" s="72" t="s">
        <v>58</v>
      </c>
      <c r="M32" s="72" t="s">
        <v>30</v>
      </c>
      <c r="N32" s="35" t="n">
        <v>7</v>
      </c>
      <c r="O32" s="35" t="n">
        <v>8</v>
      </c>
      <c r="P32" s="35" t="n">
        <v>0</v>
      </c>
      <c r="Q32" s="37" t="n">
        <f aca="false">SUM(N32:P32)</f>
        <v>15</v>
      </c>
      <c r="R32" s="41" t="n">
        <f aca="false">Q32*4</f>
        <v>60</v>
      </c>
      <c r="S32" s="42" t="n">
        <f aca="false">U32*0.2</f>
        <v>0.6</v>
      </c>
      <c r="T32" s="43" t="n">
        <f aca="false">U32*0.8</f>
        <v>2.4</v>
      </c>
      <c r="U32" s="44" t="n">
        <v>3</v>
      </c>
      <c r="V32" s="38" t="n">
        <f aca="false">SUM(H32:I32)</f>
        <v>75</v>
      </c>
    </row>
    <row r="33" customFormat="false" ht="24" hidden="false" customHeight="false" outlineLevel="0" collapsed="false">
      <c r="A33" s="52" t="s">
        <v>59</v>
      </c>
      <c r="B33" s="53" t="s">
        <v>60</v>
      </c>
      <c r="C33" s="52" t="s">
        <v>54</v>
      </c>
      <c r="D33" s="35" t="s">
        <v>48</v>
      </c>
      <c r="E33" s="35" t="n">
        <v>15</v>
      </c>
      <c r="F33" s="35" t="n">
        <v>15</v>
      </c>
      <c r="G33" s="35" t="n">
        <v>0</v>
      </c>
      <c r="H33" s="71" t="n">
        <f aca="false">SUM(E33:G33)</f>
        <v>30</v>
      </c>
      <c r="I33" s="38" t="n">
        <f aca="false">H33*1.5</f>
        <v>45</v>
      </c>
      <c r="J33" s="39" t="n">
        <f aca="false">U33*0.4</f>
        <v>1.2</v>
      </c>
      <c r="K33" s="40" t="n">
        <f aca="false">U33*0.6</f>
        <v>1.8</v>
      </c>
      <c r="L33" s="36" t="s">
        <v>61</v>
      </c>
      <c r="M33" s="36" t="s">
        <v>30</v>
      </c>
      <c r="N33" s="35" t="n">
        <v>7</v>
      </c>
      <c r="O33" s="35" t="n">
        <v>8</v>
      </c>
      <c r="P33" s="35" t="n">
        <v>0</v>
      </c>
      <c r="Q33" s="37" t="n">
        <f aca="false">SUM(N33:P33)</f>
        <v>15</v>
      </c>
      <c r="R33" s="41" t="n">
        <f aca="false">Q33*4</f>
        <v>60</v>
      </c>
      <c r="S33" s="42" t="n">
        <f aca="false">U33*0.2</f>
        <v>0.6</v>
      </c>
      <c r="T33" s="43" t="n">
        <f aca="false">U33*0.8</f>
        <v>2.4</v>
      </c>
      <c r="U33" s="44" t="n">
        <v>3</v>
      </c>
      <c r="V33" s="38" t="n">
        <f aca="false">SUM(H33:I33)</f>
        <v>75</v>
      </c>
    </row>
    <row r="34" customFormat="false" ht="14.25" hidden="false" customHeight="false" outlineLevel="0" collapsed="false">
      <c r="A34" s="52"/>
      <c r="B34" s="73" t="s">
        <v>62</v>
      </c>
      <c r="C34" s="52" t="s">
        <v>54</v>
      </c>
      <c r="D34" s="35" t="s">
        <v>48</v>
      </c>
      <c r="E34" s="35" t="n">
        <v>15</v>
      </c>
      <c r="F34" s="35" t="n">
        <v>15</v>
      </c>
      <c r="G34" s="35" t="n">
        <v>0</v>
      </c>
      <c r="H34" s="71" t="n">
        <f aca="false">SUM(E34:G34)</f>
        <v>30</v>
      </c>
      <c r="I34" s="38" t="n">
        <f aca="false">H34*1.5</f>
        <v>45</v>
      </c>
      <c r="J34" s="39" t="n">
        <f aca="false">U34*0.4</f>
        <v>1.2</v>
      </c>
      <c r="K34" s="40" t="n">
        <f aca="false">U34*0.6</f>
        <v>1.8</v>
      </c>
      <c r="L34" s="49" t="s">
        <v>54</v>
      </c>
      <c r="M34" s="36" t="s">
        <v>30</v>
      </c>
      <c r="N34" s="35" t="n">
        <v>7</v>
      </c>
      <c r="O34" s="35" t="n">
        <v>8</v>
      </c>
      <c r="P34" s="35" t="n">
        <v>0</v>
      </c>
      <c r="Q34" s="37" t="n">
        <f aca="false">SUM(N34:P34)</f>
        <v>15</v>
      </c>
      <c r="R34" s="41" t="n">
        <f aca="false">Q34*4</f>
        <v>60</v>
      </c>
      <c r="S34" s="42" t="n">
        <f aca="false">U34*0.2</f>
        <v>0.6</v>
      </c>
      <c r="T34" s="43" t="n">
        <f aca="false">U34*0.8</f>
        <v>2.4</v>
      </c>
      <c r="U34" s="44" t="n">
        <v>3</v>
      </c>
      <c r="V34" s="38" t="n">
        <f aca="false">SUM(H34:I34)</f>
        <v>75</v>
      </c>
    </row>
    <row r="35" customFormat="false" ht="14.25" hidden="false" customHeight="false" outlineLevel="0" collapsed="false">
      <c r="A35" s="52"/>
      <c r="B35" s="73" t="s">
        <v>63</v>
      </c>
      <c r="C35" s="52" t="s">
        <v>54</v>
      </c>
      <c r="D35" s="35" t="s">
        <v>48</v>
      </c>
      <c r="E35" s="35" t="n">
        <v>15</v>
      </c>
      <c r="F35" s="35" t="n">
        <v>15</v>
      </c>
      <c r="G35" s="35" t="n">
        <v>0</v>
      </c>
      <c r="H35" s="71" t="n">
        <f aca="false">SUM(E35:G35)</f>
        <v>30</v>
      </c>
      <c r="I35" s="38" t="n">
        <f aca="false">H35*1.5</f>
        <v>45</v>
      </c>
      <c r="J35" s="39" t="n">
        <f aca="false">U35*0.4</f>
        <v>1.2</v>
      </c>
      <c r="K35" s="40" t="n">
        <f aca="false">U35*0.6</f>
        <v>1.8</v>
      </c>
      <c r="L35" s="49" t="s">
        <v>54</v>
      </c>
      <c r="M35" s="36" t="s">
        <v>30</v>
      </c>
      <c r="N35" s="35" t="n">
        <v>7</v>
      </c>
      <c r="O35" s="35" t="n">
        <v>8</v>
      </c>
      <c r="P35" s="35" t="n">
        <v>0</v>
      </c>
      <c r="Q35" s="37" t="n">
        <f aca="false">SUM(N35:P35)</f>
        <v>15</v>
      </c>
      <c r="R35" s="41" t="n">
        <f aca="false">Q35*4</f>
        <v>60</v>
      </c>
      <c r="S35" s="42" t="n">
        <f aca="false">U35*0.2</f>
        <v>0.6</v>
      </c>
      <c r="T35" s="43" t="n">
        <f aca="false">U35*0.8</f>
        <v>2.4</v>
      </c>
      <c r="U35" s="44" t="n">
        <v>3</v>
      </c>
      <c r="V35" s="38" t="n">
        <f aca="false">SUM(H35:I35)</f>
        <v>75</v>
      </c>
    </row>
    <row r="36" customFormat="false" ht="36" hidden="false" customHeight="false" outlineLevel="0" collapsed="false">
      <c r="A36" s="36"/>
      <c r="B36" s="30" t="s">
        <v>64</v>
      </c>
      <c r="C36" s="36"/>
      <c r="D36" s="35"/>
      <c r="E36" s="36"/>
      <c r="F36" s="36"/>
      <c r="G36" s="36"/>
      <c r="H36" s="74"/>
      <c r="I36" s="48"/>
      <c r="J36" s="39"/>
      <c r="K36" s="40"/>
      <c r="L36" s="49"/>
      <c r="M36" s="36"/>
      <c r="N36" s="36"/>
      <c r="O36" s="36"/>
      <c r="P36" s="36"/>
      <c r="Q36" s="47"/>
      <c r="R36" s="50"/>
      <c r="S36" s="42"/>
      <c r="T36" s="43"/>
      <c r="U36" s="51"/>
      <c r="V36" s="47"/>
    </row>
    <row r="37" customFormat="false" ht="24" hidden="false" customHeight="false" outlineLevel="0" collapsed="false">
      <c r="A37" s="52" t="s">
        <v>65</v>
      </c>
      <c r="B37" s="45" t="s">
        <v>66</v>
      </c>
      <c r="C37" s="52" t="s">
        <v>54</v>
      </c>
      <c r="D37" s="35" t="s">
        <v>67</v>
      </c>
      <c r="E37" s="35" t="n">
        <v>0</v>
      </c>
      <c r="F37" s="35" t="n">
        <v>0</v>
      </c>
      <c r="G37" s="35" t="n">
        <v>30</v>
      </c>
      <c r="H37" s="71" t="n">
        <f aca="false">SUM(E37:G37)</f>
        <v>30</v>
      </c>
      <c r="I37" s="38" t="n">
        <f aca="false">H37*1.5</f>
        <v>45</v>
      </c>
      <c r="J37" s="39" t="n">
        <f aca="false">U37*0.4</f>
        <v>1.2</v>
      </c>
      <c r="K37" s="40" t="n">
        <f aca="false">U37*0.6</f>
        <v>1.8</v>
      </c>
      <c r="L37" s="36" t="s">
        <v>55</v>
      </c>
      <c r="M37" s="35" t="s">
        <v>67</v>
      </c>
      <c r="N37" s="35" t="n">
        <v>0</v>
      </c>
      <c r="O37" s="35" t="n">
        <v>0</v>
      </c>
      <c r="P37" s="35" t="n">
        <v>15</v>
      </c>
      <c r="Q37" s="37" t="n">
        <f aca="false">SUM(N37:P37)</f>
        <v>15</v>
      </c>
      <c r="R37" s="41" t="n">
        <f aca="false">Q37*4</f>
        <v>60</v>
      </c>
      <c r="S37" s="42" t="n">
        <f aca="false">U37*0.2</f>
        <v>0.6</v>
      </c>
      <c r="T37" s="43" t="n">
        <f aca="false">U37*0.8</f>
        <v>2.4</v>
      </c>
      <c r="U37" s="54" t="n">
        <v>3</v>
      </c>
      <c r="V37" s="38" t="n">
        <f aca="false">SUM(H37:I37)</f>
        <v>75</v>
      </c>
    </row>
    <row r="38" customFormat="false" ht="14.25" hidden="false" customHeight="false" outlineLevel="0" collapsed="false">
      <c r="A38" s="52" t="s">
        <v>68</v>
      </c>
      <c r="B38" s="45" t="s">
        <v>69</v>
      </c>
      <c r="C38" s="52" t="s">
        <v>54</v>
      </c>
      <c r="D38" s="35" t="s">
        <v>67</v>
      </c>
      <c r="E38" s="35" t="n">
        <v>0</v>
      </c>
      <c r="F38" s="35" t="n">
        <v>0</v>
      </c>
      <c r="G38" s="35" t="n">
        <v>30</v>
      </c>
      <c r="H38" s="71" t="n">
        <f aca="false">SUM(E38:G38)</f>
        <v>30</v>
      </c>
      <c r="I38" s="38" t="n">
        <f aca="false">H38*1.5</f>
        <v>45</v>
      </c>
      <c r="J38" s="39" t="n">
        <f aca="false">U38*0.4</f>
        <v>1.2</v>
      </c>
      <c r="K38" s="40" t="n">
        <f aca="false">U38*0.6</f>
        <v>1.8</v>
      </c>
      <c r="L38" s="36" t="s">
        <v>55</v>
      </c>
      <c r="M38" s="35" t="s">
        <v>67</v>
      </c>
      <c r="N38" s="35" t="n">
        <v>0</v>
      </c>
      <c r="O38" s="35" t="n">
        <v>0</v>
      </c>
      <c r="P38" s="35" t="n">
        <v>15</v>
      </c>
      <c r="Q38" s="37" t="n">
        <f aca="false">SUM(N38:P38)</f>
        <v>15</v>
      </c>
      <c r="R38" s="41" t="n">
        <f aca="false">Q38*4</f>
        <v>60</v>
      </c>
      <c r="S38" s="42" t="n">
        <f aca="false">U38*0.2</f>
        <v>0.6</v>
      </c>
      <c r="T38" s="43" t="n">
        <f aca="false">U38*0.8</f>
        <v>2.4</v>
      </c>
      <c r="U38" s="54" t="n">
        <v>3</v>
      </c>
      <c r="V38" s="38" t="n">
        <f aca="false">SUM(H38:I38)</f>
        <v>75</v>
      </c>
    </row>
    <row r="39" customFormat="false" ht="14.25" hidden="false" customHeight="false" outlineLevel="0" collapsed="false">
      <c r="A39" s="52" t="s">
        <v>70</v>
      </c>
      <c r="B39" s="75" t="s">
        <v>71</v>
      </c>
      <c r="C39" s="52" t="s">
        <v>72</v>
      </c>
      <c r="D39" s="35" t="s">
        <v>67</v>
      </c>
      <c r="E39" s="35" t="n">
        <v>0</v>
      </c>
      <c r="F39" s="35" t="n">
        <v>0</v>
      </c>
      <c r="G39" s="35" t="n">
        <v>30</v>
      </c>
      <c r="H39" s="71" t="n">
        <f aca="false">SUM(E39:G39)</f>
        <v>30</v>
      </c>
      <c r="I39" s="38" t="n">
        <f aca="false">H39*1.5</f>
        <v>45</v>
      </c>
      <c r="J39" s="39" t="n">
        <f aca="false">U39*0.4</f>
        <v>1.2</v>
      </c>
      <c r="K39" s="40" t="n">
        <f aca="false">U39*0.6</f>
        <v>1.8</v>
      </c>
      <c r="L39" s="36" t="s">
        <v>55</v>
      </c>
      <c r="M39" s="35" t="s">
        <v>67</v>
      </c>
      <c r="N39" s="35" t="n">
        <v>0</v>
      </c>
      <c r="O39" s="35" t="n">
        <v>0</v>
      </c>
      <c r="P39" s="35" t="n">
        <v>15</v>
      </c>
      <c r="Q39" s="37" t="n">
        <f aca="false">SUM(N39:P39)</f>
        <v>15</v>
      </c>
      <c r="R39" s="41" t="n">
        <f aca="false">Q39*4</f>
        <v>60</v>
      </c>
      <c r="S39" s="42" t="n">
        <f aca="false">U39*0.2</f>
        <v>0.6</v>
      </c>
      <c r="T39" s="43" t="n">
        <f aca="false">U39*0.8</f>
        <v>2.4</v>
      </c>
      <c r="U39" s="54" t="n">
        <v>3</v>
      </c>
      <c r="V39" s="38" t="n">
        <f aca="false">SUM(H39:I39)</f>
        <v>75</v>
      </c>
    </row>
    <row r="40" customFormat="false" ht="24" hidden="false" customHeight="false" outlineLevel="0" collapsed="false">
      <c r="A40" s="52"/>
      <c r="B40" s="75" t="s">
        <v>73</v>
      </c>
      <c r="C40" s="52" t="s">
        <v>54</v>
      </c>
      <c r="D40" s="35" t="s">
        <v>48</v>
      </c>
      <c r="E40" s="35" t="n">
        <v>15</v>
      </c>
      <c r="F40" s="35" t="n">
        <v>15</v>
      </c>
      <c r="G40" s="35" t="n">
        <v>0</v>
      </c>
      <c r="H40" s="71" t="n">
        <f aca="false">SUM(E40:G40)</f>
        <v>30</v>
      </c>
      <c r="I40" s="38" t="n">
        <f aca="false">H40*1.5</f>
        <v>45</v>
      </c>
      <c r="J40" s="39" t="n">
        <f aca="false">U40*0.4</f>
        <v>1.2</v>
      </c>
      <c r="K40" s="40" t="n">
        <f aca="false">U40*0.6</f>
        <v>1.8</v>
      </c>
      <c r="L40" s="49" t="s">
        <v>54</v>
      </c>
      <c r="M40" s="36" t="s">
        <v>30</v>
      </c>
      <c r="N40" s="35" t="n">
        <v>7</v>
      </c>
      <c r="O40" s="35" t="n">
        <v>8</v>
      </c>
      <c r="P40" s="35" t="n">
        <v>0</v>
      </c>
      <c r="Q40" s="37" t="n">
        <f aca="false">SUM(N40:P40)</f>
        <v>15</v>
      </c>
      <c r="R40" s="41" t="n">
        <f aca="false">Q40*4</f>
        <v>60</v>
      </c>
      <c r="S40" s="42" t="n">
        <f aca="false">U40*0.2</f>
        <v>0.6</v>
      </c>
      <c r="T40" s="43" t="n">
        <f aca="false">U40*0.8</f>
        <v>2.4</v>
      </c>
      <c r="U40" s="44" t="n">
        <v>3</v>
      </c>
      <c r="V40" s="38" t="n">
        <f aca="false">SUM(H40:I40)</f>
        <v>75</v>
      </c>
    </row>
    <row r="41" customFormat="false" ht="14.25" hidden="false" customHeight="false" outlineLevel="0" collapsed="false">
      <c r="A41" s="52"/>
      <c r="B41" s="75" t="s">
        <v>74</v>
      </c>
      <c r="C41" s="52" t="s">
        <v>54</v>
      </c>
      <c r="D41" s="35" t="s">
        <v>48</v>
      </c>
      <c r="E41" s="35" t="n">
        <v>15</v>
      </c>
      <c r="F41" s="35" t="n">
        <v>15</v>
      </c>
      <c r="G41" s="35" t="n">
        <v>0</v>
      </c>
      <c r="H41" s="71" t="n">
        <f aca="false">SUM(E41:G41)</f>
        <v>30</v>
      </c>
      <c r="I41" s="38" t="n">
        <f aca="false">H41*1.5</f>
        <v>45</v>
      </c>
      <c r="J41" s="39" t="n">
        <f aca="false">U41*0.4</f>
        <v>1.2</v>
      </c>
      <c r="K41" s="40" t="n">
        <f aca="false">U41*0.6</f>
        <v>1.8</v>
      </c>
      <c r="L41" s="49" t="s">
        <v>54</v>
      </c>
      <c r="M41" s="36" t="s">
        <v>30</v>
      </c>
      <c r="N41" s="35" t="n">
        <v>7</v>
      </c>
      <c r="O41" s="35" t="n">
        <v>8</v>
      </c>
      <c r="P41" s="35" t="n">
        <v>0</v>
      </c>
      <c r="Q41" s="37" t="n">
        <f aca="false">SUM(N41:P41)</f>
        <v>15</v>
      </c>
      <c r="R41" s="41" t="n">
        <f aca="false">Q41*4</f>
        <v>60</v>
      </c>
      <c r="S41" s="42" t="n">
        <f aca="false">U41*0.2</f>
        <v>0.6</v>
      </c>
      <c r="T41" s="43" t="n">
        <f aca="false">U41*0.8</f>
        <v>2.4</v>
      </c>
      <c r="U41" s="44" t="n">
        <v>3</v>
      </c>
      <c r="V41" s="38" t="n">
        <f aca="false">SUM(H41:I41)</f>
        <v>75</v>
      </c>
    </row>
    <row r="42" customFormat="false" ht="14.25" hidden="false" customHeight="false" outlineLevel="0" collapsed="false">
      <c r="A42" s="52" t="s">
        <v>45</v>
      </c>
      <c r="B42" s="53" t="s">
        <v>75</v>
      </c>
      <c r="C42" s="52" t="s">
        <v>54</v>
      </c>
      <c r="D42" s="35" t="s">
        <v>67</v>
      </c>
      <c r="E42" s="35" t="n">
        <v>0</v>
      </c>
      <c r="F42" s="35" t="n">
        <v>90</v>
      </c>
      <c r="G42" s="35" t="n">
        <v>0</v>
      </c>
      <c r="H42" s="76" t="n">
        <v>90</v>
      </c>
      <c r="I42" s="38" t="n">
        <f aca="false">H42*1.5</f>
        <v>135</v>
      </c>
      <c r="J42" s="39" t="n">
        <f aca="false">U42*0.4</f>
        <v>3.6</v>
      </c>
      <c r="K42" s="40" t="n">
        <f aca="false">U42*0.6</f>
        <v>5.4</v>
      </c>
      <c r="L42" s="52" t="s">
        <v>54</v>
      </c>
      <c r="M42" s="35" t="s">
        <v>67</v>
      </c>
      <c r="N42" s="35" t="n">
        <v>0</v>
      </c>
      <c r="O42" s="35" t="n">
        <v>45</v>
      </c>
      <c r="P42" s="35" t="n">
        <v>0</v>
      </c>
      <c r="Q42" s="77" t="n">
        <v>45</v>
      </c>
      <c r="R42" s="41" t="n">
        <f aca="false">Q42*4</f>
        <v>180</v>
      </c>
      <c r="S42" s="42" t="n">
        <f aca="false">U42*0.2</f>
        <v>1.8</v>
      </c>
      <c r="T42" s="43" t="n">
        <f aca="false">U42*0.8</f>
        <v>7.2</v>
      </c>
      <c r="U42" s="78" t="n">
        <v>9</v>
      </c>
      <c r="V42" s="37" t="n">
        <v>225</v>
      </c>
    </row>
    <row r="43" customFormat="false" ht="24.75" hidden="false" customHeight="true" outlineLevel="0" collapsed="false">
      <c r="A43" s="79"/>
      <c r="B43" s="80" t="s">
        <v>51</v>
      </c>
      <c r="C43" s="79"/>
      <c r="D43" s="79"/>
      <c r="E43" s="81"/>
      <c r="F43" s="81"/>
      <c r="G43" s="81"/>
      <c r="H43" s="82" t="n">
        <f aca="false">SUM(H31:H35,H37,H40,H42)</f>
        <v>310</v>
      </c>
      <c r="I43" s="83" t="n">
        <f aca="false">H43*1.5</f>
        <v>465</v>
      </c>
      <c r="J43" s="84"/>
      <c r="K43" s="85"/>
      <c r="L43" s="86"/>
      <c r="M43" s="79"/>
      <c r="N43" s="81"/>
      <c r="O43" s="81"/>
      <c r="P43" s="81"/>
      <c r="Q43" s="82" t="n">
        <f aca="false">SUM(Q31:Q35,Q37,Q40,Q42)</f>
        <v>155</v>
      </c>
      <c r="R43" s="41" t="n">
        <f aca="false">Q43*4</f>
        <v>620</v>
      </c>
      <c r="S43" s="84"/>
      <c r="T43" s="85"/>
      <c r="U43" s="87" t="n">
        <f aca="false">SUM(U31:U35,U37,U40,U42)</f>
        <v>31</v>
      </c>
      <c r="V43" s="83" t="n">
        <f aca="false">SUM(V31:V35,V37,V42)</f>
        <v>700</v>
      </c>
    </row>
    <row r="44" customFormat="false" ht="27.75" hidden="false" customHeight="false" outlineLevel="0" collapsed="false">
      <c r="A44" s="36"/>
      <c r="B44" s="53" t="s">
        <v>76</v>
      </c>
      <c r="C44" s="36" t="s">
        <v>55</v>
      </c>
      <c r="D44" s="36"/>
      <c r="E44" s="88"/>
      <c r="F44" s="88"/>
      <c r="G44" s="88"/>
      <c r="H44" s="37"/>
      <c r="I44" s="38"/>
      <c r="J44" s="88"/>
      <c r="K44" s="89"/>
      <c r="L44" s="90"/>
      <c r="M44" s="36"/>
      <c r="N44" s="88"/>
      <c r="O44" s="88"/>
      <c r="P44" s="88"/>
      <c r="Q44" s="37"/>
      <c r="R44" s="41"/>
      <c r="S44" s="91"/>
      <c r="T44" s="92"/>
      <c r="U44" s="51" t="n">
        <v>9</v>
      </c>
      <c r="V44" s="47"/>
    </row>
    <row r="45" customFormat="false" ht="14.25" hidden="false" customHeight="false" outlineLevel="0" collapsed="false">
      <c r="A45" s="36"/>
      <c r="B45" s="73" t="s">
        <v>77</v>
      </c>
      <c r="C45" s="36"/>
      <c r="D45" s="36" t="s">
        <v>78</v>
      </c>
      <c r="E45" s="36"/>
      <c r="F45" s="36"/>
      <c r="G45" s="36"/>
      <c r="H45" s="77"/>
      <c r="I45" s="93"/>
      <c r="J45" s="36"/>
      <c r="K45" s="94"/>
      <c r="L45" s="95"/>
      <c r="M45" s="36" t="s">
        <v>78</v>
      </c>
      <c r="N45" s="36"/>
      <c r="O45" s="36"/>
      <c r="P45" s="36"/>
      <c r="Q45" s="77"/>
      <c r="R45" s="41"/>
      <c r="S45" s="96"/>
      <c r="T45" s="97"/>
      <c r="U45" s="51" t="n">
        <v>15</v>
      </c>
      <c r="V45" s="47"/>
    </row>
    <row r="46" customFormat="false" ht="15" hidden="false" customHeight="false" outlineLevel="0" collapsed="false">
      <c r="A46" s="79"/>
      <c r="B46" s="98" t="s">
        <v>79</v>
      </c>
      <c r="C46" s="71"/>
      <c r="D46" s="71"/>
      <c r="E46" s="99"/>
      <c r="F46" s="99"/>
      <c r="G46" s="99"/>
      <c r="H46" s="38" t="n">
        <f aca="false">H29+H43</f>
        <v>630</v>
      </c>
      <c r="I46" s="38" t="n">
        <f aca="false">H46*1.5</f>
        <v>945</v>
      </c>
      <c r="J46" s="62"/>
      <c r="K46" s="62"/>
      <c r="L46" s="71"/>
      <c r="M46" s="71"/>
      <c r="N46" s="99"/>
      <c r="O46" s="99"/>
      <c r="P46" s="99"/>
      <c r="Q46" s="100" t="n">
        <f aca="false">Q29+Q43</f>
        <v>315</v>
      </c>
      <c r="R46" s="41" t="n">
        <f aca="false">Q46*4</f>
        <v>1260</v>
      </c>
      <c r="S46" s="62"/>
      <c r="T46" s="62"/>
      <c r="U46" s="38" t="n">
        <f aca="false">SUM(U29,U43:U45)</f>
        <v>85</v>
      </c>
      <c r="V46" s="38" t="n">
        <f aca="false">H46+I46</f>
        <v>1575</v>
      </c>
    </row>
    <row r="47" customFormat="false" ht="15" hidden="false" customHeight="false" outlineLevel="0" collapsed="false"/>
  </sheetData>
  <mergeCells count="29">
    <mergeCell ref="A1:S1"/>
    <mergeCell ref="A2:R2"/>
    <mergeCell ref="L3:T3"/>
    <mergeCell ref="L4:T4"/>
    <mergeCell ref="A5:V5"/>
    <mergeCell ref="A6:U6"/>
    <mergeCell ref="A7:U7"/>
    <mergeCell ref="A8:V8"/>
    <mergeCell ref="A9:V9"/>
    <mergeCell ref="A10:A13"/>
    <mergeCell ref="B10:B13"/>
    <mergeCell ref="C10:K10"/>
    <mergeCell ref="L10:T10"/>
    <mergeCell ref="U10:U13"/>
    <mergeCell ref="V10:V13"/>
    <mergeCell ref="C11:C13"/>
    <mergeCell ref="D11:D13"/>
    <mergeCell ref="E11:H11"/>
    <mergeCell ref="I11:I13"/>
    <mergeCell ref="J11:J13"/>
    <mergeCell ref="K11:K13"/>
    <mergeCell ref="L11:L13"/>
    <mergeCell ref="M11:M13"/>
    <mergeCell ref="N11:Q11"/>
    <mergeCell ref="R11:R13"/>
    <mergeCell ref="S11:S13"/>
    <mergeCell ref="T11:T13"/>
    <mergeCell ref="E12:H12"/>
    <mergeCell ref="N12:Q1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8.5390625" defaultRowHeight="14.25" zeroHeight="false" outlineLevelRow="0" outlineLevelCol="0"/>
  <cols>
    <col collapsed="false" customWidth="true" hidden="false" outlineLevel="0" max="1" min="1" style="0" width="5.55"/>
    <col collapsed="false" customWidth="true" hidden="false" outlineLevel="0" max="2" min="2" style="0" width="32.56"/>
    <col collapsed="false" customWidth="true" hidden="false" outlineLevel="0" max="3" min="3" style="0" width="4.34"/>
    <col collapsed="false" customWidth="true" hidden="false" outlineLevel="0" max="4" min="4" style="0" width="4"/>
    <col collapsed="false" customWidth="true" hidden="false" outlineLevel="0" max="6" min="5" style="0" width="4.34"/>
    <col collapsed="false" customWidth="true" hidden="false" outlineLevel="0" max="7" min="7" style="0" width="3.34"/>
    <col collapsed="false" customWidth="true" hidden="false" outlineLevel="0" max="8" min="8" style="0" width="4.55"/>
    <col collapsed="false" customWidth="true" hidden="false" outlineLevel="0" max="11" min="9" style="0" width="4.34"/>
    <col collapsed="false" customWidth="true" hidden="false" outlineLevel="0" max="12" min="12" style="0" width="3.66"/>
    <col collapsed="false" customWidth="true" hidden="false" outlineLevel="0" max="13" min="13" style="0" width="4.34"/>
    <col collapsed="false" customWidth="true" hidden="false" outlineLevel="0" max="14" min="14" style="0" width="4"/>
    <col collapsed="false" customWidth="true" hidden="false" outlineLevel="0" max="15" min="15" style="0" width="3.66"/>
    <col collapsed="false" customWidth="true" hidden="false" outlineLevel="0" max="16" min="16" style="0" width="3.34"/>
    <col collapsed="false" customWidth="true" hidden="false" outlineLevel="0" max="17" min="17" style="0" width="4.66"/>
    <col collapsed="false" customWidth="true" hidden="false" outlineLevel="0" max="22" min="18" style="0" width="4.34"/>
  </cols>
  <sheetData>
    <row r="1" customFormat="false" ht="14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</row>
    <row r="2" customFormat="false" ht="14.2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  <c r="T2" s="3"/>
      <c r="U2" s="4"/>
      <c r="V2" s="4"/>
    </row>
    <row r="3" customFormat="false" ht="14.25" hidden="false" customHeight="false" outlineLevel="0" collapsed="false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0" t="s">
        <v>2</v>
      </c>
      <c r="M3" s="10"/>
      <c r="N3" s="10"/>
      <c r="O3" s="10"/>
      <c r="P3" s="10"/>
      <c r="Q3" s="10"/>
      <c r="R3" s="10"/>
      <c r="S3" s="10"/>
      <c r="T3" s="10"/>
      <c r="U3" s="4"/>
      <c r="V3" s="4"/>
    </row>
    <row r="4" customFormat="false" ht="14.25" hidden="false" customHeight="false" outlineLevel="0" collapsed="false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0" t="s">
        <v>80</v>
      </c>
      <c r="M4" s="10"/>
      <c r="N4" s="10"/>
      <c r="O4" s="10"/>
      <c r="P4" s="10"/>
      <c r="Q4" s="10"/>
      <c r="R4" s="10"/>
      <c r="S4" s="10"/>
      <c r="T4" s="10"/>
      <c r="U4" s="4"/>
      <c r="V4" s="4"/>
    </row>
    <row r="5" customFormat="false" ht="14.25" hidden="false" customHeight="false" outlineLevel="0" collapsed="false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</row>
    <row r="6" customFormat="false" ht="14.25" hidden="false" customHeight="false" outlineLevel="0" collapsed="false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customFormat="false" ht="56.25" hidden="false" customHeight="true" outlineLevel="0" collapsed="false">
      <c r="A7" s="13" t="s">
        <v>81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customFormat="false" ht="50.25" hidden="false" customHeight="true" outlineLevel="0" collapsed="false">
      <c r="A8" s="13" t="s">
        <v>82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customFormat="false" ht="14.25" hidden="false" customHeight="true" outlineLevel="0" collapsed="false">
      <c r="A9" s="14" t="s">
        <v>8</v>
      </c>
      <c r="B9" s="15" t="s">
        <v>9</v>
      </c>
      <c r="C9" s="15" t="s">
        <v>10</v>
      </c>
      <c r="D9" s="15"/>
      <c r="E9" s="15"/>
      <c r="F9" s="15"/>
      <c r="G9" s="15"/>
      <c r="H9" s="15"/>
      <c r="I9" s="15"/>
      <c r="J9" s="15"/>
      <c r="K9" s="15"/>
      <c r="L9" s="15" t="s">
        <v>11</v>
      </c>
      <c r="M9" s="15"/>
      <c r="N9" s="15"/>
      <c r="O9" s="15"/>
      <c r="P9" s="15"/>
      <c r="Q9" s="15"/>
      <c r="R9" s="15"/>
      <c r="S9" s="15"/>
      <c r="T9" s="15"/>
      <c r="U9" s="19" t="s">
        <v>12</v>
      </c>
      <c r="V9" s="19" t="s">
        <v>13</v>
      </c>
    </row>
    <row r="10" customFormat="false" ht="14.25" hidden="false" customHeight="true" outlineLevel="0" collapsed="false">
      <c r="A10" s="14"/>
      <c r="B10" s="15"/>
      <c r="C10" s="19" t="s">
        <v>14</v>
      </c>
      <c r="D10" s="19" t="s">
        <v>15</v>
      </c>
      <c r="E10" s="15" t="s">
        <v>16</v>
      </c>
      <c r="F10" s="15"/>
      <c r="G10" s="15"/>
      <c r="H10" s="15"/>
      <c r="I10" s="20" t="s">
        <v>17</v>
      </c>
      <c r="J10" s="19" t="s">
        <v>20</v>
      </c>
      <c r="K10" s="19" t="s">
        <v>21</v>
      </c>
      <c r="L10" s="19" t="s">
        <v>14</v>
      </c>
      <c r="M10" s="19" t="s">
        <v>15</v>
      </c>
      <c r="N10" s="15" t="s">
        <v>16</v>
      </c>
      <c r="O10" s="15"/>
      <c r="P10" s="15"/>
      <c r="Q10" s="15"/>
      <c r="R10" s="20" t="s">
        <v>17</v>
      </c>
      <c r="S10" s="23" t="s">
        <v>20</v>
      </c>
      <c r="T10" s="23" t="s">
        <v>21</v>
      </c>
      <c r="U10" s="19"/>
      <c r="V10" s="19"/>
    </row>
    <row r="11" customFormat="false" ht="14.25" hidden="false" customHeight="true" outlineLevel="0" collapsed="false">
      <c r="A11" s="14"/>
      <c r="B11" s="15"/>
      <c r="C11" s="19"/>
      <c r="D11" s="19"/>
      <c r="E11" s="15" t="s">
        <v>22</v>
      </c>
      <c r="F11" s="15"/>
      <c r="G11" s="15"/>
      <c r="H11" s="15"/>
      <c r="I11" s="20"/>
      <c r="J11" s="19"/>
      <c r="K11" s="19"/>
      <c r="L11" s="19"/>
      <c r="M11" s="19"/>
      <c r="N11" s="15" t="s">
        <v>22</v>
      </c>
      <c r="O11" s="15"/>
      <c r="P11" s="15"/>
      <c r="Q11" s="15"/>
      <c r="R11" s="20"/>
      <c r="S11" s="23"/>
      <c r="T11" s="23"/>
      <c r="U11" s="19"/>
      <c r="V11" s="19"/>
    </row>
    <row r="12" customFormat="false" ht="58.5" hidden="false" customHeight="false" outlineLevel="0" collapsed="false">
      <c r="A12" s="14"/>
      <c r="B12" s="15"/>
      <c r="C12" s="19"/>
      <c r="D12" s="19"/>
      <c r="E12" s="19" t="s">
        <v>23</v>
      </c>
      <c r="F12" s="19" t="s">
        <v>24</v>
      </c>
      <c r="G12" s="19" t="s">
        <v>25</v>
      </c>
      <c r="H12" s="19" t="s">
        <v>26</v>
      </c>
      <c r="I12" s="20"/>
      <c r="J12" s="19"/>
      <c r="K12" s="19"/>
      <c r="L12" s="19"/>
      <c r="M12" s="19"/>
      <c r="N12" s="19" t="s">
        <v>23</v>
      </c>
      <c r="O12" s="19" t="s">
        <v>24</v>
      </c>
      <c r="P12" s="19" t="s">
        <v>25</v>
      </c>
      <c r="Q12" s="19" t="s">
        <v>26</v>
      </c>
      <c r="R12" s="20"/>
      <c r="S12" s="23"/>
      <c r="T12" s="23"/>
      <c r="U12" s="19"/>
      <c r="V12" s="19"/>
    </row>
    <row r="13" customFormat="false" ht="14.25" hidden="false" customHeight="false" outlineLevel="0" collapsed="false">
      <c r="A13" s="25" t="n">
        <v>1</v>
      </c>
      <c r="B13" s="25" t="n">
        <v>2</v>
      </c>
      <c r="C13" s="25" t="n">
        <v>3</v>
      </c>
      <c r="D13" s="25" t="n">
        <v>4</v>
      </c>
      <c r="E13" s="25" t="n">
        <v>5</v>
      </c>
      <c r="F13" s="25" t="n">
        <v>6</v>
      </c>
      <c r="G13" s="25" t="n">
        <v>7</v>
      </c>
      <c r="H13" s="25" t="n">
        <v>8</v>
      </c>
      <c r="I13" s="26" t="n">
        <v>9</v>
      </c>
      <c r="J13" s="25" t="n">
        <v>10</v>
      </c>
      <c r="K13" s="25" t="n">
        <v>11</v>
      </c>
      <c r="L13" s="25" t="n">
        <v>12</v>
      </c>
      <c r="M13" s="25" t="n">
        <v>13</v>
      </c>
      <c r="N13" s="25" t="n">
        <v>14</v>
      </c>
      <c r="O13" s="25" t="n">
        <v>15</v>
      </c>
      <c r="P13" s="25" t="n">
        <v>16</v>
      </c>
      <c r="Q13" s="25" t="n">
        <v>17</v>
      </c>
      <c r="R13" s="26" t="n">
        <v>18</v>
      </c>
      <c r="S13" s="26" t="n">
        <v>19</v>
      </c>
      <c r="T13" s="26" t="n">
        <v>20</v>
      </c>
      <c r="U13" s="25" t="n">
        <v>21</v>
      </c>
      <c r="V13" s="25" t="n">
        <v>22</v>
      </c>
    </row>
    <row r="14" customFormat="false" ht="24" hidden="false" customHeight="false" outlineLevel="0" collapsed="false">
      <c r="A14" s="25"/>
      <c r="B14" s="30" t="s">
        <v>83</v>
      </c>
      <c r="C14" s="25"/>
      <c r="D14" s="25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5"/>
      <c r="P14" s="25"/>
      <c r="Q14" s="25"/>
      <c r="R14" s="31"/>
      <c r="S14" s="31"/>
      <c r="T14" s="32"/>
      <c r="U14" s="33"/>
      <c r="V14" s="25"/>
    </row>
    <row r="15" s="1" customFormat="true" ht="14.25" hidden="false" customHeight="false" outlineLevel="0" collapsed="false">
      <c r="A15" s="25"/>
      <c r="B15" s="34" t="s">
        <v>28</v>
      </c>
      <c r="C15" s="35" t="s">
        <v>29</v>
      </c>
      <c r="D15" s="36" t="s">
        <v>30</v>
      </c>
      <c r="E15" s="35" t="n">
        <v>15</v>
      </c>
      <c r="F15" s="35" t="n">
        <v>15</v>
      </c>
      <c r="G15" s="35" t="n">
        <v>0</v>
      </c>
      <c r="H15" s="37" t="n">
        <f aca="false">SUM(E15:G15)</f>
        <v>30</v>
      </c>
      <c r="I15" s="38" t="n">
        <f aca="false">H15*1.5</f>
        <v>45</v>
      </c>
      <c r="J15" s="39" t="n">
        <f aca="false">U15*0.4</f>
        <v>0.8</v>
      </c>
      <c r="K15" s="40" t="n">
        <f aca="false">U15*0.6</f>
        <v>1.2</v>
      </c>
      <c r="L15" s="35" t="s">
        <v>29</v>
      </c>
      <c r="M15" s="36" t="s">
        <v>30</v>
      </c>
      <c r="N15" s="35" t="n">
        <v>7</v>
      </c>
      <c r="O15" s="35" t="n">
        <v>8</v>
      </c>
      <c r="P15" s="35" t="n">
        <v>0</v>
      </c>
      <c r="Q15" s="37" t="n">
        <f aca="false">SUM(N15:P15)</f>
        <v>15</v>
      </c>
      <c r="R15" s="41" t="n">
        <f aca="false">Q15*4</f>
        <v>60</v>
      </c>
      <c r="S15" s="42" t="n">
        <f aca="false">U15*0.2</f>
        <v>0.4</v>
      </c>
      <c r="T15" s="43" t="n">
        <f aca="false">U15*0.8</f>
        <v>1.6</v>
      </c>
      <c r="U15" s="44" t="n">
        <v>2</v>
      </c>
      <c r="V15" s="38" t="n">
        <f aca="false">SUM(H15:I15)</f>
        <v>75</v>
      </c>
    </row>
    <row r="16" s="1" customFormat="true" ht="14.25" hidden="false" customHeight="false" outlineLevel="0" collapsed="false">
      <c r="A16" s="25"/>
      <c r="B16" s="34" t="s">
        <v>31</v>
      </c>
      <c r="C16" s="35" t="s">
        <v>29</v>
      </c>
      <c r="D16" s="36" t="s">
        <v>30</v>
      </c>
      <c r="E16" s="35" t="n">
        <v>15</v>
      </c>
      <c r="F16" s="35" t="n">
        <v>15</v>
      </c>
      <c r="G16" s="35" t="n">
        <v>0</v>
      </c>
      <c r="H16" s="37" t="n">
        <f aca="false">SUM(E16:G16)</f>
        <v>30</v>
      </c>
      <c r="I16" s="38" t="n">
        <f aca="false">H16*1.5</f>
        <v>45</v>
      </c>
      <c r="J16" s="39" t="n">
        <f aca="false">U16*0.4</f>
        <v>0.8</v>
      </c>
      <c r="K16" s="40" t="n">
        <f aca="false">U16*0.6</f>
        <v>1.2</v>
      </c>
      <c r="L16" s="35" t="s">
        <v>29</v>
      </c>
      <c r="M16" s="36" t="s">
        <v>30</v>
      </c>
      <c r="N16" s="35" t="n">
        <v>7</v>
      </c>
      <c r="O16" s="35" t="n">
        <v>8</v>
      </c>
      <c r="P16" s="35" t="n">
        <v>0</v>
      </c>
      <c r="Q16" s="37" t="n">
        <f aca="false">SUM(N16:P16)</f>
        <v>15</v>
      </c>
      <c r="R16" s="41" t="n">
        <f aca="false">Q16*4</f>
        <v>60</v>
      </c>
      <c r="S16" s="42" t="n">
        <f aca="false">U16*0.2</f>
        <v>0.4</v>
      </c>
      <c r="T16" s="43" t="n">
        <f aca="false">U16*0.8</f>
        <v>1.6</v>
      </c>
      <c r="U16" s="44" t="n">
        <v>2</v>
      </c>
      <c r="V16" s="38" t="n">
        <f aca="false">SUM(H16:I16)</f>
        <v>75</v>
      </c>
    </row>
    <row r="17" s="1" customFormat="true" ht="24" hidden="false" customHeight="false" outlineLevel="0" collapsed="false">
      <c r="A17" s="25"/>
      <c r="B17" s="34" t="s">
        <v>32</v>
      </c>
      <c r="C17" s="35" t="s">
        <v>29</v>
      </c>
      <c r="D17" s="36" t="s">
        <v>30</v>
      </c>
      <c r="E17" s="35" t="n">
        <v>15</v>
      </c>
      <c r="F17" s="35" t="n">
        <v>15</v>
      </c>
      <c r="G17" s="35" t="n">
        <v>0</v>
      </c>
      <c r="H17" s="37" t="n">
        <f aca="false">SUM(E17:G17)</f>
        <v>30</v>
      </c>
      <c r="I17" s="38" t="n">
        <f aca="false">H17*1.5</f>
        <v>45</v>
      </c>
      <c r="J17" s="39" t="n">
        <f aca="false">U17*0.4</f>
        <v>0.8</v>
      </c>
      <c r="K17" s="40" t="n">
        <f aca="false">U17*0.6</f>
        <v>1.2</v>
      </c>
      <c r="L17" s="35" t="s">
        <v>29</v>
      </c>
      <c r="M17" s="36" t="s">
        <v>30</v>
      </c>
      <c r="N17" s="35" t="n">
        <v>7</v>
      </c>
      <c r="O17" s="35" t="n">
        <v>8</v>
      </c>
      <c r="P17" s="35" t="n">
        <v>0</v>
      </c>
      <c r="Q17" s="37" t="n">
        <f aca="false">SUM(N17:P17)</f>
        <v>15</v>
      </c>
      <c r="R17" s="41" t="n">
        <f aca="false">Q17*4</f>
        <v>60</v>
      </c>
      <c r="S17" s="42" t="n">
        <f aca="false">U17*0.2</f>
        <v>0.4</v>
      </c>
      <c r="T17" s="43" t="n">
        <f aca="false">U17*0.8</f>
        <v>1.6</v>
      </c>
      <c r="U17" s="44" t="n">
        <v>2</v>
      </c>
      <c r="V17" s="38" t="n">
        <f aca="false">SUM(H17:I17)</f>
        <v>75</v>
      </c>
    </row>
    <row r="18" s="1" customFormat="true" ht="14.25" hidden="false" customHeight="false" outlineLevel="0" collapsed="false">
      <c r="A18" s="25"/>
      <c r="B18" s="34" t="s">
        <v>33</v>
      </c>
      <c r="C18" s="35" t="s">
        <v>29</v>
      </c>
      <c r="D18" s="36" t="s">
        <v>30</v>
      </c>
      <c r="E18" s="35" t="n">
        <v>15</v>
      </c>
      <c r="F18" s="35" t="n">
        <v>0</v>
      </c>
      <c r="G18" s="35" t="n">
        <v>15</v>
      </c>
      <c r="H18" s="37" t="n">
        <f aca="false">SUM(E18:G18)</f>
        <v>30</v>
      </c>
      <c r="I18" s="38" t="n">
        <f aca="false">H18*1.5</f>
        <v>45</v>
      </c>
      <c r="J18" s="39" t="n">
        <f aca="false">U18*0.4</f>
        <v>0.8</v>
      </c>
      <c r="K18" s="40" t="n">
        <f aca="false">U18*0.6</f>
        <v>1.2</v>
      </c>
      <c r="L18" s="35" t="s">
        <v>29</v>
      </c>
      <c r="M18" s="36" t="s">
        <v>30</v>
      </c>
      <c r="N18" s="35" t="n">
        <v>7</v>
      </c>
      <c r="O18" s="35" t="n">
        <v>0</v>
      </c>
      <c r="P18" s="35" t="n">
        <v>8</v>
      </c>
      <c r="Q18" s="37" t="n">
        <f aca="false">SUM(N18:P18)</f>
        <v>15</v>
      </c>
      <c r="R18" s="41" t="n">
        <f aca="false">Q18*4</f>
        <v>60</v>
      </c>
      <c r="S18" s="42" t="n">
        <f aca="false">U18*0.2</f>
        <v>0.4</v>
      </c>
      <c r="T18" s="43" t="n">
        <f aca="false">U18*0.8</f>
        <v>1.6</v>
      </c>
      <c r="U18" s="44" t="n">
        <v>2</v>
      </c>
      <c r="V18" s="38" t="n">
        <f aca="false">SUM(H18:I18)</f>
        <v>75</v>
      </c>
    </row>
    <row r="19" s="1" customFormat="true" ht="21" hidden="false" customHeight="true" outlineLevel="0" collapsed="false">
      <c r="A19" s="25"/>
      <c r="B19" s="34" t="s">
        <v>34</v>
      </c>
      <c r="C19" s="35" t="s">
        <v>29</v>
      </c>
      <c r="D19" s="36" t="s">
        <v>30</v>
      </c>
      <c r="E19" s="35" t="n">
        <v>15</v>
      </c>
      <c r="F19" s="35" t="n">
        <v>15</v>
      </c>
      <c r="G19" s="35" t="n">
        <v>0</v>
      </c>
      <c r="H19" s="37" t="n">
        <f aca="false">SUM(E19:G19)</f>
        <v>30</v>
      </c>
      <c r="I19" s="38" t="n">
        <f aca="false">H19*1.5</f>
        <v>45</v>
      </c>
      <c r="J19" s="39" t="n">
        <f aca="false">U19*0.4</f>
        <v>0.8</v>
      </c>
      <c r="K19" s="40" t="n">
        <f aca="false">U19*0.6</f>
        <v>1.2</v>
      </c>
      <c r="L19" s="35" t="s">
        <v>29</v>
      </c>
      <c r="M19" s="36" t="s">
        <v>30</v>
      </c>
      <c r="N19" s="35" t="n">
        <v>7</v>
      </c>
      <c r="O19" s="35" t="n">
        <v>8</v>
      </c>
      <c r="P19" s="35" t="n">
        <v>0</v>
      </c>
      <c r="Q19" s="37" t="n">
        <f aca="false">SUM(N19:P19)</f>
        <v>15</v>
      </c>
      <c r="R19" s="41" t="n">
        <f aca="false">Q19*4</f>
        <v>60</v>
      </c>
      <c r="S19" s="42" t="n">
        <f aca="false">U19*0.2</f>
        <v>0.4</v>
      </c>
      <c r="T19" s="43" t="n">
        <f aca="false">U19*0.8</f>
        <v>1.6</v>
      </c>
      <c r="U19" s="44" t="n">
        <v>2</v>
      </c>
      <c r="V19" s="38" t="n">
        <f aca="false">SUM(H19:I19)</f>
        <v>75</v>
      </c>
    </row>
    <row r="20" s="1" customFormat="true" ht="24" hidden="false" customHeight="false" outlineLevel="0" collapsed="false">
      <c r="A20" s="25"/>
      <c r="B20" s="45" t="s">
        <v>35</v>
      </c>
      <c r="C20" s="35" t="s">
        <v>29</v>
      </c>
      <c r="D20" s="36" t="s">
        <v>30</v>
      </c>
      <c r="E20" s="35" t="n">
        <v>15</v>
      </c>
      <c r="F20" s="35" t="n">
        <v>15</v>
      </c>
      <c r="G20" s="35" t="n">
        <v>0</v>
      </c>
      <c r="H20" s="37" t="n">
        <f aca="false">SUM(E20:G20)</f>
        <v>30</v>
      </c>
      <c r="I20" s="38" t="n">
        <f aca="false">H20*1.5</f>
        <v>45</v>
      </c>
      <c r="J20" s="39" t="n">
        <f aca="false">U20*0.4</f>
        <v>0.8</v>
      </c>
      <c r="K20" s="40" t="n">
        <f aca="false">U20*0.6</f>
        <v>1.2</v>
      </c>
      <c r="L20" s="35" t="s">
        <v>29</v>
      </c>
      <c r="M20" s="36" t="s">
        <v>30</v>
      </c>
      <c r="N20" s="35" t="n">
        <v>7</v>
      </c>
      <c r="O20" s="35" t="n">
        <v>8</v>
      </c>
      <c r="P20" s="35" t="n">
        <v>0</v>
      </c>
      <c r="Q20" s="37" t="n">
        <f aca="false">SUM(N20:P20)</f>
        <v>15</v>
      </c>
      <c r="R20" s="41" t="n">
        <f aca="false">Q20*4</f>
        <v>60</v>
      </c>
      <c r="S20" s="42" t="n">
        <f aca="false">U20*0.2</f>
        <v>0.4</v>
      </c>
      <c r="T20" s="43" t="n">
        <f aca="false">U20*0.8</f>
        <v>1.6</v>
      </c>
      <c r="U20" s="44" t="n">
        <v>2</v>
      </c>
      <c r="V20" s="38" t="n">
        <f aca="false">SUM(H20:I20)</f>
        <v>75</v>
      </c>
    </row>
    <row r="21" customFormat="false" ht="13.8" hidden="false" customHeight="false" outlineLevel="0" collapsed="false">
      <c r="A21" s="25"/>
      <c r="B21" s="101" t="s">
        <v>84</v>
      </c>
      <c r="C21" s="25"/>
      <c r="D21" s="25"/>
      <c r="E21" s="25"/>
      <c r="F21" s="25"/>
      <c r="G21" s="25"/>
      <c r="H21" s="25"/>
      <c r="I21" s="26"/>
      <c r="J21" s="39"/>
      <c r="K21" s="40"/>
      <c r="L21" s="102"/>
      <c r="M21" s="102"/>
      <c r="N21" s="102"/>
      <c r="O21" s="102"/>
      <c r="P21" s="102"/>
      <c r="Q21" s="102"/>
      <c r="R21" s="50"/>
      <c r="S21" s="42"/>
      <c r="T21" s="43"/>
      <c r="U21" s="102"/>
      <c r="V21" s="25"/>
    </row>
    <row r="22" customFormat="false" ht="13.8" hidden="false" customHeight="false" outlineLevel="0" collapsed="false">
      <c r="A22" s="52" t="s">
        <v>85</v>
      </c>
      <c r="B22" s="103" t="s">
        <v>86</v>
      </c>
      <c r="C22" s="35" t="s">
        <v>29</v>
      </c>
      <c r="D22" s="72" t="s">
        <v>30</v>
      </c>
      <c r="E22" s="104" t="n">
        <v>30</v>
      </c>
      <c r="F22" s="104" t="n">
        <v>30</v>
      </c>
      <c r="G22" s="104" t="n">
        <v>0</v>
      </c>
      <c r="H22" s="37" t="n">
        <f aca="false">SUM(E22:G22)</f>
        <v>60</v>
      </c>
      <c r="I22" s="38" t="n">
        <f aca="false">H22*1.5</f>
        <v>90</v>
      </c>
      <c r="J22" s="39" t="n">
        <f aca="false">U22*0.4</f>
        <v>2</v>
      </c>
      <c r="K22" s="40" t="n">
        <f aca="false">U22*0.6</f>
        <v>3</v>
      </c>
      <c r="L22" s="104" t="s">
        <v>29</v>
      </c>
      <c r="M22" s="72" t="s">
        <v>30</v>
      </c>
      <c r="N22" s="104" t="n">
        <v>15</v>
      </c>
      <c r="O22" s="104" t="n">
        <v>15</v>
      </c>
      <c r="P22" s="104" t="n">
        <v>0</v>
      </c>
      <c r="Q22" s="37" t="n">
        <f aca="false">SUM(N22:P22)</f>
        <v>30</v>
      </c>
      <c r="R22" s="41" t="n">
        <f aca="false">Q22*4</f>
        <v>120</v>
      </c>
      <c r="S22" s="42" t="n">
        <f aca="false">U22*0.2</f>
        <v>1</v>
      </c>
      <c r="T22" s="43" t="n">
        <f aca="false">U22*0.8</f>
        <v>4</v>
      </c>
      <c r="U22" s="99" t="n">
        <v>5</v>
      </c>
      <c r="V22" s="38" t="n">
        <f aca="false">SUM(H22:I22)</f>
        <v>150</v>
      </c>
    </row>
    <row r="23" customFormat="false" ht="13.8" hidden="false" customHeight="false" outlineLevel="0" collapsed="false">
      <c r="A23" s="105" t="s">
        <v>87</v>
      </c>
      <c r="B23" s="34" t="s">
        <v>88</v>
      </c>
      <c r="C23" s="35" t="s">
        <v>29</v>
      </c>
      <c r="D23" s="72" t="s">
        <v>30</v>
      </c>
      <c r="E23" s="104" t="n">
        <v>30</v>
      </c>
      <c r="F23" s="104" t="n">
        <v>30</v>
      </c>
      <c r="G23" s="104" t="n">
        <v>0</v>
      </c>
      <c r="H23" s="37" t="n">
        <f aca="false">SUM(E23:G23)</f>
        <v>60</v>
      </c>
      <c r="I23" s="38" t="n">
        <f aca="false">H23*1.5</f>
        <v>90</v>
      </c>
      <c r="J23" s="39" t="n">
        <f aca="false">U23*0.4</f>
        <v>2</v>
      </c>
      <c r="K23" s="40" t="n">
        <f aca="false">U23*0.6</f>
        <v>3</v>
      </c>
      <c r="L23" s="104" t="s">
        <v>29</v>
      </c>
      <c r="M23" s="72" t="s">
        <v>30</v>
      </c>
      <c r="N23" s="104" t="n">
        <v>15</v>
      </c>
      <c r="O23" s="104" t="n">
        <v>15</v>
      </c>
      <c r="P23" s="104" t="n">
        <v>0</v>
      </c>
      <c r="Q23" s="37" t="n">
        <f aca="false">SUM(N23:P23)</f>
        <v>30</v>
      </c>
      <c r="R23" s="41" t="n">
        <f aca="false">Q23*4</f>
        <v>120</v>
      </c>
      <c r="S23" s="42" t="n">
        <f aca="false">U23*0.2</f>
        <v>1</v>
      </c>
      <c r="T23" s="43" t="n">
        <f aca="false">U23*0.8</f>
        <v>4</v>
      </c>
      <c r="U23" s="99" t="n">
        <v>5</v>
      </c>
      <c r="V23" s="38" t="n">
        <f aca="false">SUM(H23:I23)</f>
        <v>150</v>
      </c>
    </row>
    <row r="24" customFormat="false" ht="13.8" hidden="false" customHeight="false" outlineLevel="0" collapsed="false">
      <c r="A24" s="52" t="s">
        <v>89</v>
      </c>
      <c r="B24" s="34" t="s">
        <v>90</v>
      </c>
      <c r="C24" s="104" t="s">
        <v>29</v>
      </c>
      <c r="D24" s="72" t="s">
        <v>44</v>
      </c>
      <c r="E24" s="104" t="n">
        <v>15</v>
      </c>
      <c r="F24" s="104" t="n">
        <v>30</v>
      </c>
      <c r="G24" s="104" t="n">
        <v>0</v>
      </c>
      <c r="H24" s="37" t="n">
        <f aca="false">SUM(E24:G24)</f>
        <v>45</v>
      </c>
      <c r="I24" s="38" t="n">
        <f aca="false">H24*1.5</f>
        <v>67.5</v>
      </c>
      <c r="J24" s="39" t="n">
        <f aca="false">U24*0.4</f>
        <v>1.6</v>
      </c>
      <c r="K24" s="40" t="n">
        <f aca="false">U24*0.6</f>
        <v>2.4</v>
      </c>
      <c r="L24" s="104" t="s">
        <v>29</v>
      </c>
      <c r="M24" s="72" t="s">
        <v>30</v>
      </c>
      <c r="N24" s="104" t="n">
        <v>9</v>
      </c>
      <c r="O24" s="104" t="n">
        <v>14</v>
      </c>
      <c r="P24" s="104" t="n">
        <v>0</v>
      </c>
      <c r="Q24" s="37" t="n">
        <f aca="false">SUM(N24:P24)</f>
        <v>23</v>
      </c>
      <c r="R24" s="41" t="n">
        <f aca="false">Q24*4</f>
        <v>92</v>
      </c>
      <c r="S24" s="42" t="n">
        <f aca="false">U24*0.2</f>
        <v>0.8</v>
      </c>
      <c r="T24" s="43" t="n">
        <f aca="false">U24*0.8</f>
        <v>3.2</v>
      </c>
      <c r="U24" s="99" t="n">
        <v>4</v>
      </c>
      <c r="V24" s="38" t="n">
        <f aca="false">SUM(H24:I24)</f>
        <v>112.5</v>
      </c>
    </row>
    <row r="25" customFormat="false" ht="13.8" hidden="false" customHeight="false" outlineLevel="0" collapsed="false">
      <c r="A25" s="52" t="s">
        <v>91</v>
      </c>
      <c r="B25" s="103" t="s">
        <v>92</v>
      </c>
      <c r="C25" s="35" t="s">
        <v>47</v>
      </c>
      <c r="D25" s="72" t="s">
        <v>48</v>
      </c>
      <c r="E25" s="104" t="n">
        <v>30</v>
      </c>
      <c r="F25" s="104" t="n">
        <v>10</v>
      </c>
      <c r="G25" s="104" t="n">
        <v>20</v>
      </c>
      <c r="H25" s="37" t="n">
        <f aca="false">SUM(E25,F25,G25)</f>
        <v>60</v>
      </c>
      <c r="I25" s="38" t="n">
        <f aca="false">H25*1.5</f>
        <v>90</v>
      </c>
      <c r="J25" s="39" t="n">
        <f aca="false">U25*0.4</f>
        <v>2</v>
      </c>
      <c r="K25" s="40" t="n">
        <f aca="false">U25*0.6</f>
        <v>3</v>
      </c>
      <c r="L25" s="104" t="s">
        <v>47</v>
      </c>
      <c r="M25" s="72" t="s">
        <v>30</v>
      </c>
      <c r="N25" s="104" t="n">
        <v>15</v>
      </c>
      <c r="O25" s="104" t="n">
        <v>5</v>
      </c>
      <c r="P25" s="104" t="n">
        <v>10</v>
      </c>
      <c r="Q25" s="37" t="n">
        <f aca="false">SUM(N25:O25,P25)</f>
        <v>30</v>
      </c>
      <c r="R25" s="41" t="n">
        <f aca="false">Q25*4</f>
        <v>120</v>
      </c>
      <c r="S25" s="42" t="n">
        <f aca="false">U25*0.2</f>
        <v>1</v>
      </c>
      <c r="T25" s="43" t="n">
        <f aca="false">U25*0.8</f>
        <v>4</v>
      </c>
      <c r="U25" s="99" t="n">
        <v>5</v>
      </c>
      <c r="V25" s="38" t="n">
        <f aca="false">SUM(H25:I25)</f>
        <v>150</v>
      </c>
    </row>
    <row r="26" customFormat="false" ht="13.8" hidden="false" customHeight="false" outlineLevel="0" collapsed="false">
      <c r="A26" s="106"/>
      <c r="B26" s="107" t="s">
        <v>51</v>
      </c>
      <c r="C26" s="106"/>
      <c r="D26" s="104"/>
      <c r="E26" s="108"/>
      <c r="F26" s="108"/>
      <c r="G26" s="108"/>
      <c r="H26" s="100" t="n">
        <f aca="false">SUM(H15:H16,H22:H25)</f>
        <v>285</v>
      </c>
      <c r="I26" s="38" t="n">
        <f aca="false">H26*1.5</f>
        <v>427.5</v>
      </c>
      <c r="J26" s="39"/>
      <c r="K26" s="40"/>
      <c r="L26" s="109"/>
      <c r="M26" s="109"/>
      <c r="N26" s="108"/>
      <c r="O26" s="108"/>
      <c r="P26" s="108"/>
      <c r="Q26" s="100" t="n">
        <f aca="false">SUM(Q15:Q16,Q22:Q25)</f>
        <v>143</v>
      </c>
      <c r="R26" s="41" t="n">
        <f aca="false">Q26*4</f>
        <v>572</v>
      </c>
      <c r="S26" s="42"/>
      <c r="T26" s="43"/>
      <c r="U26" s="100" t="n">
        <f aca="false">SUM(U15:U16,U22:U25)</f>
        <v>23</v>
      </c>
      <c r="V26" s="38" t="n">
        <f aca="false">SUM(H26:I26)</f>
        <v>712.5</v>
      </c>
    </row>
    <row r="27" customFormat="false" ht="13.8" hidden="false" customHeight="false" outlineLevel="0" collapsed="false">
      <c r="A27" s="36"/>
      <c r="B27" s="46" t="s">
        <v>36</v>
      </c>
      <c r="C27" s="36"/>
      <c r="D27" s="72"/>
      <c r="E27" s="72"/>
      <c r="F27" s="72"/>
      <c r="G27" s="72"/>
      <c r="H27" s="47"/>
      <c r="I27" s="48"/>
      <c r="J27" s="39"/>
      <c r="K27" s="40"/>
      <c r="L27" s="110"/>
      <c r="M27" s="72"/>
      <c r="N27" s="72"/>
      <c r="O27" s="72"/>
      <c r="P27" s="72"/>
      <c r="Q27" s="47"/>
      <c r="R27" s="50"/>
      <c r="S27" s="42"/>
      <c r="T27" s="43"/>
      <c r="U27" s="51"/>
      <c r="V27" s="47"/>
    </row>
    <row r="28" s="1" customFormat="true" ht="22.35" hidden="false" customHeight="false" outlineLevel="0" collapsed="false">
      <c r="A28" s="52" t="s">
        <v>52</v>
      </c>
      <c r="B28" s="53" t="s">
        <v>53</v>
      </c>
      <c r="C28" s="52" t="s">
        <v>54</v>
      </c>
      <c r="D28" s="35" t="s">
        <v>44</v>
      </c>
      <c r="E28" s="35" t="n">
        <v>20</v>
      </c>
      <c r="F28" s="35" t="n">
        <v>20</v>
      </c>
      <c r="G28" s="35" t="n">
        <v>0</v>
      </c>
      <c r="H28" s="71" t="n">
        <f aca="false">SUM(E28:G28)</f>
        <v>40</v>
      </c>
      <c r="I28" s="38" t="n">
        <f aca="false">H28*1.5</f>
        <v>60</v>
      </c>
      <c r="J28" s="39" t="n">
        <f aca="false">U28*0.4</f>
        <v>1.6</v>
      </c>
      <c r="K28" s="40" t="n">
        <f aca="false">U28*0.6</f>
        <v>2.4</v>
      </c>
      <c r="L28" s="36" t="s">
        <v>55</v>
      </c>
      <c r="M28" s="36" t="s">
        <v>30</v>
      </c>
      <c r="N28" s="35" t="n">
        <v>10</v>
      </c>
      <c r="O28" s="35" t="n">
        <v>10</v>
      </c>
      <c r="P28" s="35" t="n">
        <v>0</v>
      </c>
      <c r="Q28" s="37" t="n">
        <f aca="false">SUM(N28:P28)</f>
        <v>20</v>
      </c>
      <c r="R28" s="41" t="n">
        <f aca="false">Q28*4</f>
        <v>80</v>
      </c>
      <c r="S28" s="42" t="n">
        <f aca="false">U28*0.2</f>
        <v>0.8</v>
      </c>
      <c r="T28" s="43" t="n">
        <f aca="false">U28*0.8</f>
        <v>3.2</v>
      </c>
      <c r="U28" s="44" t="n">
        <v>4</v>
      </c>
      <c r="V28" s="38" t="n">
        <f aca="false">SUM(H28:I28)</f>
        <v>100</v>
      </c>
    </row>
    <row r="29" s="1" customFormat="true" ht="22.35" hidden="false" customHeight="false" outlineLevel="0" collapsed="false">
      <c r="A29" s="52" t="s">
        <v>56</v>
      </c>
      <c r="B29" s="53" t="s">
        <v>57</v>
      </c>
      <c r="C29" s="52" t="s">
        <v>54</v>
      </c>
      <c r="D29" s="35" t="s">
        <v>48</v>
      </c>
      <c r="E29" s="35" t="n">
        <v>15</v>
      </c>
      <c r="F29" s="35" t="n">
        <v>15</v>
      </c>
      <c r="G29" s="35" t="n">
        <v>0</v>
      </c>
      <c r="H29" s="71" t="n">
        <f aca="false">SUM(E29:G29)</f>
        <v>30</v>
      </c>
      <c r="I29" s="38" t="n">
        <f aca="false">H29*1.5</f>
        <v>45</v>
      </c>
      <c r="J29" s="39" t="n">
        <f aca="false">U29*0.4</f>
        <v>1.2</v>
      </c>
      <c r="K29" s="40" t="n">
        <f aca="false">U29*0.6</f>
        <v>1.8</v>
      </c>
      <c r="L29" s="72" t="s">
        <v>58</v>
      </c>
      <c r="M29" s="72" t="s">
        <v>30</v>
      </c>
      <c r="N29" s="35" t="n">
        <v>7</v>
      </c>
      <c r="O29" s="35" t="n">
        <v>8</v>
      </c>
      <c r="P29" s="35" t="n">
        <v>0</v>
      </c>
      <c r="Q29" s="37" t="n">
        <f aca="false">SUM(N29:P29)</f>
        <v>15</v>
      </c>
      <c r="R29" s="41" t="n">
        <f aca="false">Q29*4</f>
        <v>60</v>
      </c>
      <c r="S29" s="42" t="n">
        <f aca="false">U29*0.2</f>
        <v>0.6</v>
      </c>
      <c r="T29" s="43" t="n">
        <f aca="false">U29*0.8</f>
        <v>2.4</v>
      </c>
      <c r="U29" s="44" t="n">
        <v>3</v>
      </c>
      <c r="V29" s="38" t="n">
        <f aca="false">SUM(H29:I29)</f>
        <v>75</v>
      </c>
    </row>
    <row r="30" s="1" customFormat="true" ht="22.35" hidden="false" customHeight="false" outlineLevel="0" collapsed="false">
      <c r="A30" s="52" t="s">
        <v>59</v>
      </c>
      <c r="B30" s="53" t="s">
        <v>60</v>
      </c>
      <c r="C30" s="52" t="s">
        <v>54</v>
      </c>
      <c r="D30" s="35" t="s">
        <v>48</v>
      </c>
      <c r="E30" s="35" t="n">
        <v>15</v>
      </c>
      <c r="F30" s="35" t="n">
        <v>15</v>
      </c>
      <c r="G30" s="35" t="n">
        <v>0</v>
      </c>
      <c r="H30" s="71" t="n">
        <f aca="false">SUM(E30:G30)</f>
        <v>30</v>
      </c>
      <c r="I30" s="38" t="n">
        <f aca="false">H30*1.5</f>
        <v>45</v>
      </c>
      <c r="J30" s="39" t="n">
        <f aca="false">U30*0.4</f>
        <v>1.2</v>
      </c>
      <c r="K30" s="40" t="n">
        <f aca="false">U30*0.6</f>
        <v>1.8</v>
      </c>
      <c r="L30" s="36" t="s">
        <v>61</v>
      </c>
      <c r="M30" s="36" t="s">
        <v>30</v>
      </c>
      <c r="N30" s="35" t="n">
        <v>7</v>
      </c>
      <c r="O30" s="35" t="n">
        <v>8</v>
      </c>
      <c r="P30" s="35" t="n">
        <v>0</v>
      </c>
      <c r="Q30" s="37" t="n">
        <f aca="false">SUM(N30:P30)</f>
        <v>15</v>
      </c>
      <c r="R30" s="41" t="n">
        <f aca="false">Q30*4</f>
        <v>60</v>
      </c>
      <c r="S30" s="42" t="n">
        <f aca="false">U30*0.2</f>
        <v>0.6</v>
      </c>
      <c r="T30" s="43" t="n">
        <f aca="false">U30*0.8</f>
        <v>2.4</v>
      </c>
      <c r="U30" s="44" t="n">
        <v>3</v>
      </c>
      <c r="V30" s="38" t="n">
        <f aca="false">SUM(H30:I30)</f>
        <v>75</v>
      </c>
    </row>
    <row r="31" s="1" customFormat="true" ht="13.8" hidden="false" customHeight="false" outlineLevel="0" collapsed="false">
      <c r="A31" s="52"/>
      <c r="B31" s="73" t="s">
        <v>62</v>
      </c>
      <c r="C31" s="52" t="s">
        <v>54</v>
      </c>
      <c r="D31" s="35" t="s">
        <v>48</v>
      </c>
      <c r="E31" s="35" t="n">
        <v>15</v>
      </c>
      <c r="F31" s="35" t="n">
        <v>15</v>
      </c>
      <c r="G31" s="35" t="n">
        <v>0</v>
      </c>
      <c r="H31" s="71" t="n">
        <f aca="false">SUM(E31:G31)</f>
        <v>30</v>
      </c>
      <c r="I31" s="38" t="n">
        <f aca="false">H31*1.5</f>
        <v>45</v>
      </c>
      <c r="J31" s="39" t="n">
        <f aca="false">U31*0.4</f>
        <v>1.2</v>
      </c>
      <c r="K31" s="40" t="n">
        <f aca="false">U31*0.6</f>
        <v>1.8</v>
      </c>
      <c r="L31" s="49" t="s">
        <v>54</v>
      </c>
      <c r="M31" s="36" t="s">
        <v>30</v>
      </c>
      <c r="N31" s="35" t="n">
        <v>7</v>
      </c>
      <c r="O31" s="35" t="n">
        <v>8</v>
      </c>
      <c r="P31" s="35" t="n">
        <v>0</v>
      </c>
      <c r="Q31" s="37" t="n">
        <f aca="false">SUM(N31:P31)</f>
        <v>15</v>
      </c>
      <c r="R31" s="41" t="n">
        <f aca="false">Q31*4</f>
        <v>60</v>
      </c>
      <c r="S31" s="42" t="n">
        <f aca="false">U31*0.2</f>
        <v>0.6</v>
      </c>
      <c r="T31" s="43" t="n">
        <f aca="false">U31*0.8</f>
        <v>2.4</v>
      </c>
      <c r="U31" s="44" t="n">
        <v>3</v>
      </c>
      <c r="V31" s="38" t="n">
        <f aca="false">SUM(H31:I31)</f>
        <v>75</v>
      </c>
    </row>
    <row r="32" s="1" customFormat="true" ht="13.8" hidden="false" customHeight="false" outlineLevel="0" collapsed="false">
      <c r="A32" s="52"/>
      <c r="B32" s="73" t="s">
        <v>63</v>
      </c>
      <c r="C32" s="52" t="s">
        <v>54</v>
      </c>
      <c r="D32" s="35" t="s">
        <v>48</v>
      </c>
      <c r="E32" s="35" t="n">
        <v>15</v>
      </c>
      <c r="F32" s="35" t="n">
        <v>15</v>
      </c>
      <c r="G32" s="35" t="n">
        <v>0</v>
      </c>
      <c r="H32" s="71" t="n">
        <f aca="false">SUM(E32:G32)</f>
        <v>30</v>
      </c>
      <c r="I32" s="38" t="n">
        <f aca="false">H32*1.5</f>
        <v>45</v>
      </c>
      <c r="J32" s="39" t="n">
        <f aca="false">U32*0.4</f>
        <v>1.2</v>
      </c>
      <c r="K32" s="40" t="n">
        <f aca="false">U32*0.6</f>
        <v>1.8</v>
      </c>
      <c r="L32" s="49" t="s">
        <v>54</v>
      </c>
      <c r="M32" s="36" t="s">
        <v>30</v>
      </c>
      <c r="N32" s="35" t="n">
        <v>7</v>
      </c>
      <c r="O32" s="35" t="n">
        <v>8</v>
      </c>
      <c r="P32" s="35" t="n">
        <v>0</v>
      </c>
      <c r="Q32" s="37" t="n">
        <f aca="false">SUM(N32:P32)</f>
        <v>15</v>
      </c>
      <c r="R32" s="41" t="n">
        <f aca="false">Q32*4</f>
        <v>60</v>
      </c>
      <c r="S32" s="42" t="n">
        <f aca="false">U32*0.2</f>
        <v>0.6</v>
      </c>
      <c r="T32" s="43" t="n">
        <f aca="false">U32*0.8</f>
        <v>2.4</v>
      </c>
      <c r="U32" s="44" t="n">
        <v>3</v>
      </c>
      <c r="V32" s="38" t="n">
        <f aca="false">SUM(H32:I32)</f>
        <v>75</v>
      </c>
    </row>
    <row r="33" s="1" customFormat="true" ht="13.8" hidden="false" customHeight="false" outlineLevel="0" collapsed="false">
      <c r="A33" s="52" t="s">
        <v>93</v>
      </c>
      <c r="B33" s="73" t="s">
        <v>94</v>
      </c>
      <c r="C33" s="52" t="s">
        <v>54</v>
      </c>
      <c r="D33" s="35" t="s">
        <v>48</v>
      </c>
      <c r="E33" s="35" t="n">
        <v>15</v>
      </c>
      <c r="F33" s="35" t="n">
        <v>15</v>
      </c>
      <c r="G33" s="35" t="n">
        <v>0</v>
      </c>
      <c r="H33" s="71" t="n">
        <f aca="false">SUM(E33:G33)</f>
        <v>30</v>
      </c>
      <c r="I33" s="38" t="n">
        <f aca="false">H33*1.5</f>
        <v>45</v>
      </c>
      <c r="J33" s="39" t="n">
        <f aca="false">U33*0.4</f>
        <v>1.2</v>
      </c>
      <c r="K33" s="40" t="n">
        <f aca="false">U33*0.6</f>
        <v>1.8</v>
      </c>
      <c r="L33" s="49" t="s">
        <v>54</v>
      </c>
      <c r="M33" s="36" t="s">
        <v>30</v>
      </c>
      <c r="N33" s="35" t="n">
        <v>7</v>
      </c>
      <c r="O33" s="35" t="n">
        <v>8</v>
      </c>
      <c r="P33" s="35" t="n">
        <v>0</v>
      </c>
      <c r="Q33" s="37" t="n">
        <f aca="false">SUM(N33:P33)</f>
        <v>15</v>
      </c>
      <c r="R33" s="41" t="n">
        <f aca="false">Q33*4</f>
        <v>60</v>
      </c>
      <c r="S33" s="42" t="n">
        <f aca="false">U33*0.2</f>
        <v>0.6</v>
      </c>
      <c r="T33" s="43" t="n">
        <f aca="false">U33*0.8</f>
        <v>2.4</v>
      </c>
      <c r="U33" s="44" t="n">
        <v>3</v>
      </c>
      <c r="V33" s="38" t="n">
        <f aca="false">SUM(H33:I33)</f>
        <v>75</v>
      </c>
    </row>
    <row r="34" customFormat="false" ht="36" hidden="false" customHeight="false" outlineLevel="0" collapsed="false">
      <c r="A34" s="36"/>
      <c r="B34" s="30" t="s">
        <v>64</v>
      </c>
      <c r="C34" s="36"/>
      <c r="D34" s="72"/>
      <c r="E34" s="72"/>
      <c r="F34" s="72"/>
      <c r="G34" s="72"/>
      <c r="H34" s="47"/>
      <c r="I34" s="48"/>
      <c r="J34" s="39"/>
      <c r="K34" s="40"/>
      <c r="L34" s="110"/>
      <c r="M34" s="72"/>
      <c r="N34" s="72"/>
      <c r="O34" s="72"/>
      <c r="P34" s="72"/>
      <c r="Q34" s="47"/>
      <c r="R34" s="50"/>
      <c r="S34" s="42"/>
      <c r="T34" s="43"/>
      <c r="U34" s="51"/>
      <c r="V34" s="47"/>
    </row>
    <row r="35" customFormat="false" ht="13.8" hidden="false" customHeight="false" outlineLevel="0" collapsed="false">
      <c r="A35" s="52" t="s">
        <v>65</v>
      </c>
      <c r="B35" s="45" t="s">
        <v>66</v>
      </c>
      <c r="C35" s="52" t="s">
        <v>54</v>
      </c>
      <c r="D35" s="35" t="s">
        <v>67</v>
      </c>
      <c r="E35" s="35" t="n">
        <v>0</v>
      </c>
      <c r="F35" s="35" t="n">
        <v>0</v>
      </c>
      <c r="G35" s="35" t="n">
        <v>30</v>
      </c>
      <c r="H35" s="71" t="n">
        <f aca="false">SUM(E35:G35)</f>
        <v>30</v>
      </c>
      <c r="I35" s="38" t="n">
        <f aca="false">H35*1.5</f>
        <v>45</v>
      </c>
      <c r="J35" s="39" t="n">
        <f aca="false">U35*0.4</f>
        <v>1.2</v>
      </c>
      <c r="K35" s="40" t="n">
        <f aca="false">U35*0.6</f>
        <v>1.8</v>
      </c>
      <c r="L35" s="36" t="s">
        <v>55</v>
      </c>
      <c r="M35" s="35" t="s">
        <v>67</v>
      </c>
      <c r="N35" s="35" t="n">
        <v>0</v>
      </c>
      <c r="O35" s="35" t="n">
        <v>0</v>
      </c>
      <c r="P35" s="35" t="n">
        <v>15</v>
      </c>
      <c r="Q35" s="37" t="n">
        <f aca="false">SUM(N35:P35)</f>
        <v>15</v>
      </c>
      <c r="R35" s="41" t="n">
        <f aca="false">Q35*4</f>
        <v>60</v>
      </c>
      <c r="S35" s="42" t="n">
        <f aca="false">U35*0.2</f>
        <v>0.6</v>
      </c>
      <c r="T35" s="43" t="n">
        <f aca="false">U35*0.8</f>
        <v>2.4</v>
      </c>
      <c r="U35" s="54" t="n">
        <v>3</v>
      </c>
      <c r="V35" s="38" t="n">
        <f aca="false">SUM(H35:I35)</f>
        <v>75</v>
      </c>
    </row>
    <row r="36" customFormat="false" ht="13.8" hidden="false" customHeight="false" outlineLevel="0" collapsed="false">
      <c r="A36" s="52" t="s">
        <v>68</v>
      </c>
      <c r="B36" s="45" t="s">
        <v>69</v>
      </c>
      <c r="C36" s="52" t="s">
        <v>54</v>
      </c>
      <c r="D36" s="35" t="s">
        <v>67</v>
      </c>
      <c r="E36" s="35" t="n">
        <v>0</v>
      </c>
      <c r="F36" s="35" t="n">
        <v>0</v>
      </c>
      <c r="G36" s="35" t="n">
        <v>30</v>
      </c>
      <c r="H36" s="71" t="n">
        <f aca="false">SUM(E36:G36)</f>
        <v>30</v>
      </c>
      <c r="I36" s="38" t="n">
        <f aca="false">H36*1.5</f>
        <v>45</v>
      </c>
      <c r="J36" s="39" t="n">
        <f aca="false">U36*0.4</f>
        <v>1.2</v>
      </c>
      <c r="K36" s="40" t="n">
        <f aca="false">U36*0.6</f>
        <v>1.8</v>
      </c>
      <c r="L36" s="36" t="s">
        <v>55</v>
      </c>
      <c r="M36" s="35" t="s">
        <v>67</v>
      </c>
      <c r="N36" s="35" t="n">
        <v>0</v>
      </c>
      <c r="O36" s="35" t="n">
        <v>0</v>
      </c>
      <c r="P36" s="35" t="n">
        <v>15</v>
      </c>
      <c r="Q36" s="37" t="n">
        <f aca="false">SUM(N36:P36)</f>
        <v>15</v>
      </c>
      <c r="R36" s="41" t="n">
        <f aca="false">Q36*4</f>
        <v>60</v>
      </c>
      <c r="S36" s="42" t="n">
        <f aca="false">U36*0.2</f>
        <v>0.6</v>
      </c>
      <c r="T36" s="43" t="n">
        <f aca="false">U36*0.8</f>
        <v>2.4</v>
      </c>
      <c r="U36" s="54" t="n">
        <v>3</v>
      </c>
      <c r="V36" s="38" t="n">
        <f aca="false">SUM(H36:I36)</f>
        <v>75</v>
      </c>
    </row>
    <row r="37" customFormat="false" ht="13.8" hidden="false" customHeight="false" outlineLevel="0" collapsed="false">
      <c r="A37" s="52" t="s">
        <v>70</v>
      </c>
      <c r="B37" s="75" t="s">
        <v>71</v>
      </c>
      <c r="C37" s="52" t="s">
        <v>72</v>
      </c>
      <c r="D37" s="35" t="s">
        <v>67</v>
      </c>
      <c r="E37" s="35" t="n">
        <v>0</v>
      </c>
      <c r="F37" s="35" t="n">
        <v>0</v>
      </c>
      <c r="G37" s="35" t="n">
        <v>30</v>
      </c>
      <c r="H37" s="71" t="n">
        <f aca="false">SUM(E37:G37)</f>
        <v>30</v>
      </c>
      <c r="I37" s="38" t="n">
        <f aca="false">H37*1.5</f>
        <v>45</v>
      </c>
      <c r="J37" s="39" t="n">
        <f aca="false">U37*0.4</f>
        <v>1.2</v>
      </c>
      <c r="K37" s="40" t="n">
        <f aca="false">U37*0.6</f>
        <v>1.8</v>
      </c>
      <c r="L37" s="36" t="s">
        <v>55</v>
      </c>
      <c r="M37" s="35" t="s">
        <v>67</v>
      </c>
      <c r="N37" s="35" t="n">
        <v>0</v>
      </c>
      <c r="O37" s="35" t="n">
        <v>0</v>
      </c>
      <c r="P37" s="35" t="n">
        <v>15</v>
      </c>
      <c r="Q37" s="37" t="n">
        <f aca="false">SUM(N37:P37)</f>
        <v>15</v>
      </c>
      <c r="R37" s="41" t="n">
        <f aca="false">Q37*4</f>
        <v>60</v>
      </c>
      <c r="S37" s="42" t="n">
        <f aca="false">U37*0.2</f>
        <v>0.6</v>
      </c>
      <c r="T37" s="43" t="n">
        <f aca="false">U37*0.8</f>
        <v>2.4</v>
      </c>
      <c r="U37" s="54" t="n">
        <v>3</v>
      </c>
      <c r="V37" s="38" t="n">
        <f aca="false">SUM(H37:I37)</f>
        <v>75</v>
      </c>
    </row>
    <row r="38" customFormat="false" ht="13.8" hidden="false" customHeight="false" outlineLevel="0" collapsed="false">
      <c r="A38" s="52"/>
      <c r="B38" s="75" t="s">
        <v>73</v>
      </c>
      <c r="C38" s="52" t="s">
        <v>54</v>
      </c>
      <c r="D38" s="35" t="s">
        <v>48</v>
      </c>
      <c r="E38" s="35" t="n">
        <v>15</v>
      </c>
      <c r="F38" s="35" t="n">
        <v>15</v>
      </c>
      <c r="G38" s="35" t="n">
        <v>0</v>
      </c>
      <c r="H38" s="71" t="n">
        <f aca="false">SUM(E38:G38)</f>
        <v>30</v>
      </c>
      <c r="I38" s="38" t="n">
        <f aca="false">H38*1.5</f>
        <v>45</v>
      </c>
      <c r="J38" s="39" t="n">
        <f aca="false">U38*0.4</f>
        <v>1.2</v>
      </c>
      <c r="K38" s="40" t="n">
        <f aca="false">U38*0.6</f>
        <v>1.8</v>
      </c>
      <c r="L38" s="49" t="s">
        <v>54</v>
      </c>
      <c r="M38" s="36" t="s">
        <v>30</v>
      </c>
      <c r="N38" s="35" t="n">
        <v>7</v>
      </c>
      <c r="O38" s="35" t="n">
        <v>8</v>
      </c>
      <c r="P38" s="35" t="n">
        <v>0</v>
      </c>
      <c r="Q38" s="37" t="n">
        <f aca="false">SUM(N38:P38)</f>
        <v>15</v>
      </c>
      <c r="R38" s="41" t="n">
        <f aca="false">Q38*4</f>
        <v>60</v>
      </c>
      <c r="S38" s="42" t="n">
        <f aca="false">U38*0.2</f>
        <v>0.6</v>
      </c>
      <c r="T38" s="43" t="n">
        <f aca="false">U38*0.8</f>
        <v>2.4</v>
      </c>
      <c r="U38" s="44" t="n">
        <v>3</v>
      </c>
      <c r="V38" s="38" t="n">
        <f aca="false">SUM(H38:I38)</f>
        <v>75</v>
      </c>
    </row>
    <row r="39" customFormat="false" ht="13.8" hidden="false" customHeight="false" outlineLevel="0" collapsed="false">
      <c r="A39" s="52"/>
      <c r="B39" s="75" t="s">
        <v>74</v>
      </c>
      <c r="C39" s="52" t="s">
        <v>54</v>
      </c>
      <c r="D39" s="35" t="s">
        <v>48</v>
      </c>
      <c r="E39" s="35" t="n">
        <v>15</v>
      </c>
      <c r="F39" s="35" t="n">
        <v>15</v>
      </c>
      <c r="G39" s="35" t="n">
        <v>0</v>
      </c>
      <c r="H39" s="71" t="n">
        <f aca="false">SUM(E39:G39)</f>
        <v>30</v>
      </c>
      <c r="I39" s="38" t="n">
        <f aca="false">H39*1.5</f>
        <v>45</v>
      </c>
      <c r="J39" s="39" t="n">
        <f aca="false">U39*0.4</f>
        <v>1.2</v>
      </c>
      <c r="K39" s="40" t="n">
        <f aca="false">U39*0.6</f>
        <v>1.8</v>
      </c>
      <c r="L39" s="49" t="s">
        <v>54</v>
      </c>
      <c r="M39" s="36" t="s">
        <v>30</v>
      </c>
      <c r="N39" s="35" t="n">
        <v>7</v>
      </c>
      <c r="O39" s="35" t="n">
        <v>8</v>
      </c>
      <c r="P39" s="35" t="n">
        <v>0</v>
      </c>
      <c r="Q39" s="37" t="n">
        <f aca="false">SUM(N39:P39)</f>
        <v>15</v>
      </c>
      <c r="R39" s="41" t="n">
        <f aca="false">Q39*4</f>
        <v>60</v>
      </c>
      <c r="S39" s="42" t="n">
        <f aca="false">U39*0.2</f>
        <v>0.6</v>
      </c>
      <c r="T39" s="43" t="n">
        <f aca="false">U39*0.8</f>
        <v>2.4</v>
      </c>
      <c r="U39" s="44" t="n">
        <v>3</v>
      </c>
      <c r="V39" s="38" t="n">
        <f aca="false">SUM(H39:I39)</f>
        <v>75</v>
      </c>
    </row>
    <row r="40" customFormat="false" ht="13.8" hidden="false" customHeight="false" outlineLevel="0" collapsed="false">
      <c r="A40" s="106"/>
      <c r="B40" s="107" t="s">
        <v>51</v>
      </c>
      <c r="C40" s="106"/>
      <c r="D40" s="106"/>
      <c r="E40" s="99"/>
      <c r="F40" s="99"/>
      <c r="G40" s="99"/>
      <c r="H40" s="100" t="n">
        <f aca="false">SUM(H28:H33,H35,H38)</f>
        <v>250</v>
      </c>
      <c r="I40" s="38" t="n">
        <f aca="false">H40*1.5</f>
        <v>375</v>
      </c>
      <c r="J40" s="39" t="n">
        <f aca="false">U40*0.4</f>
        <v>10</v>
      </c>
      <c r="K40" s="40" t="n">
        <f aca="false">U40*0.6</f>
        <v>15</v>
      </c>
      <c r="L40" s="62"/>
      <c r="M40" s="106"/>
      <c r="N40" s="99"/>
      <c r="O40" s="99"/>
      <c r="P40" s="99"/>
      <c r="Q40" s="100" t="n">
        <f aca="false">SUM(Q28:Q33,Q35,Q38)</f>
        <v>125</v>
      </c>
      <c r="R40" s="41" t="n">
        <f aca="false">Q40*4</f>
        <v>500</v>
      </c>
      <c r="S40" s="42" t="n">
        <f aca="false">U40*0.2</f>
        <v>5</v>
      </c>
      <c r="T40" s="43" t="n">
        <f aca="false">U40*0.8</f>
        <v>20</v>
      </c>
      <c r="U40" s="100" t="n">
        <f aca="false">SUM(U28:U33,U35,U38)</f>
        <v>25</v>
      </c>
      <c r="V40" s="100" t="n">
        <f aca="false">SUM(V28:V33,V35)</f>
        <v>550</v>
      </c>
    </row>
    <row r="41" customFormat="false" ht="13.8" hidden="false" customHeight="false" outlineLevel="0" collapsed="false">
      <c r="A41" s="35"/>
      <c r="B41" s="46" t="s">
        <v>36</v>
      </c>
      <c r="C41" s="35"/>
      <c r="D41" s="104"/>
      <c r="E41" s="108"/>
      <c r="F41" s="108"/>
      <c r="G41" s="108"/>
      <c r="H41" s="70"/>
      <c r="I41" s="48"/>
      <c r="J41" s="39"/>
      <c r="K41" s="40"/>
      <c r="L41" s="109"/>
      <c r="M41" s="109"/>
      <c r="N41" s="108"/>
      <c r="O41" s="108"/>
      <c r="P41" s="108"/>
      <c r="Q41" s="70"/>
      <c r="R41" s="50"/>
      <c r="S41" s="42"/>
      <c r="T41" s="43"/>
      <c r="U41" s="70"/>
      <c r="V41" s="48"/>
    </row>
    <row r="42" customFormat="false" ht="13.8" hidden="false" customHeight="false" outlineLevel="0" collapsed="false">
      <c r="A42" s="52" t="s">
        <v>37</v>
      </c>
      <c r="B42" s="45" t="s">
        <v>38</v>
      </c>
      <c r="C42" s="52" t="s">
        <v>95</v>
      </c>
      <c r="D42" s="36" t="s">
        <v>30</v>
      </c>
      <c r="E42" s="35" t="n">
        <v>30</v>
      </c>
      <c r="F42" s="35" t="n">
        <v>30</v>
      </c>
      <c r="G42" s="35" t="n">
        <v>0</v>
      </c>
      <c r="H42" s="37" t="n">
        <f aca="false">SUM(E42,F42,G42)</f>
        <v>60</v>
      </c>
      <c r="I42" s="38" t="n">
        <f aca="false">H42*1.5</f>
        <v>90</v>
      </c>
      <c r="J42" s="39" t="n">
        <f aca="false">U42*0.4</f>
        <v>2.4</v>
      </c>
      <c r="K42" s="40" t="n">
        <f aca="false">U42*0.6</f>
        <v>3.6</v>
      </c>
      <c r="L42" s="35" t="s">
        <v>95</v>
      </c>
      <c r="M42" s="36" t="s">
        <v>30</v>
      </c>
      <c r="N42" s="35" t="n">
        <v>15</v>
      </c>
      <c r="O42" s="35" t="n">
        <v>15</v>
      </c>
      <c r="P42" s="35" t="n">
        <v>0</v>
      </c>
      <c r="Q42" s="37" t="n">
        <f aca="false">SUM(N42:P42)</f>
        <v>30</v>
      </c>
      <c r="R42" s="41" t="n">
        <f aca="false">Q42*4</f>
        <v>120</v>
      </c>
      <c r="S42" s="42" t="n">
        <f aca="false">U42*0.2</f>
        <v>1.2</v>
      </c>
      <c r="T42" s="43" t="n">
        <f aca="false">U42*0.8</f>
        <v>4.8</v>
      </c>
      <c r="U42" s="44" t="n">
        <v>6</v>
      </c>
      <c r="V42" s="38" t="n">
        <f aca="false">SUM(H42:I42)</f>
        <v>150</v>
      </c>
    </row>
    <row r="43" customFormat="false" ht="14.25" hidden="false" customHeight="false" outlineLevel="0" collapsed="false">
      <c r="A43" s="52" t="s">
        <v>39</v>
      </c>
      <c r="B43" s="53" t="s">
        <v>40</v>
      </c>
      <c r="C43" s="52" t="s">
        <v>95</v>
      </c>
      <c r="D43" s="36" t="s">
        <v>30</v>
      </c>
      <c r="E43" s="36" t="n">
        <v>20</v>
      </c>
      <c r="F43" s="36" t="n">
        <v>20</v>
      </c>
      <c r="G43" s="36" t="n">
        <v>0</v>
      </c>
      <c r="H43" s="37" t="n">
        <f aca="false">SUM(E43,F43,G43)</f>
        <v>40</v>
      </c>
      <c r="I43" s="38" t="n">
        <f aca="false">H43*1.5</f>
        <v>60</v>
      </c>
      <c r="J43" s="39" t="n">
        <f aca="false">U43*0.4</f>
        <v>1.6</v>
      </c>
      <c r="K43" s="40" t="n">
        <f aca="false">U43*0.6</f>
        <v>2.4</v>
      </c>
      <c r="L43" s="36" t="s">
        <v>95</v>
      </c>
      <c r="M43" s="36" t="s">
        <v>30</v>
      </c>
      <c r="N43" s="36" t="n">
        <v>10</v>
      </c>
      <c r="O43" s="36" t="n">
        <v>10</v>
      </c>
      <c r="P43" s="36" t="n">
        <v>0</v>
      </c>
      <c r="Q43" s="37" t="n">
        <f aca="false">SUM(N43:P43)</f>
        <v>20</v>
      </c>
      <c r="R43" s="41" t="n">
        <f aca="false">Q43*4</f>
        <v>80</v>
      </c>
      <c r="S43" s="42" t="n">
        <f aca="false">U43*0.2</f>
        <v>0.8</v>
      </c>
      <c r="T43" s="43" t="n">
        <f aca="false">U43*0.8</f>
        <v>3.2</v>
      </c>
      <c r="U43" s="54" t="n">
        <v>4</v>
      </c>
      <c r="V43" s="37" t="n">
        <f aca="false">SUM(H43:I43)</f>
        <v>100</v>
      </c>
    </row>
    <row r="44" customFormat="false" ht="24" hidden="false" customHeight="false" outlineLevel="0" collapsed="false">
      <c r="A44" s="52" t="s">
        <v>42</v>
      </c>
      <c r="B44" s="53" t="s">
        <v>43</v>
      </c>
      <c r="C44" s="52" t="s">
        <v>95</v>
      </c>
      <c r="D44" s="36" t="s">
        <v>44</v>
      </c>
      <c r="E44" s="36" t="n">
        <v>20</v>
      </c>
      <c r="F44" s="36" t="n">
        <v>20</v>
      </c>
      <c r="G44" s="36" t="n">
        <v>0</v>
      </c>
      <c r="H44" s="37" t="n">
        <f aca="false">SUM(E44,F44,G44)</f>
        <v>40</v>
      </c>
      <c r="I44" s="38" t="n">
        <f aca="false">H44*1.5</f>
        <v>60</v>
      </c>
      <c r="J44" s="39" t="n">
        <f aca="false">U44*0.4</f>
        <v>1.6</v>
      </c>
      <c r="K44" s="40" t="n">
        <f aca="false">U44*0.6</f>
        <v>2.4</v>
      </c>
      <c r="L44" s="36" t="s">
        <v>95</v>
      </c>
      <c r="M44" s="36" t="s">
        <v>30</v>
      </c>
      <c r="N44" s="36" t="n">
        <v>10</v>
      </c>
      <c r="O44" s="36" t="n">
        <v>10</v>
      </c>
      <c r="P44" s="36" t="n">
        <v>0</v>
      </c>
      <c r="Q44" s="37" t="n">
        <f aca="false">SUM(N44:P44)</f>
        <v>20</v>
      </c>
      <c r="R44" s="41" t="n">
        <f aca="false">Q44*4</f>
        <v>80</v>
      </c>
      <c r="S44" s="42" t="n">
        <f aca="false">U44*0.2</f>
        <v>0.8</v>
      </c>
      <c r="T44" s="43" t="n">
        <f aca="false">U44*0.8</f>
        <v>3.2</v>
      </c>
      <c r="U44" s="54" t="n">
        <v>4</v>
      </c>
      <c r="V44" s="37" t="n">
        <f aca="false">SUM(H44:I44)</f>
        <v>100</v>
      </c>
    </row>
    <row r="45" customFormat="false" ht="24" hidden="false" customHeight="false" outlineLevel="0" collapsed="false">
      <c r="A45" s="52" t="s">
        <v>45</v>
      </c>
      <c r="B45" s="53" t="s">
        <v>46</v>
      </c>
      <c r="C45" s="52" t="s">
        <v>95</v>
      </c>
      <c r="D45" s="36" t="s">
        <v>48</v>
      </c>
      <c r="E45" s="36" t="n">
        <v>20</v>
      </c>
      <c r="F45" s="36" t="n">
        <v>20</v>
      </c>
      <c r="G45" s="36" t="n">
        <v>0</v>
      </c>
      <c r="H45" s="37" t="n">
        <f aca="false">SUM(E45,F45,G45)</f>
        <v>40</v>
      </c>
      <c r="I45" s="38" t="n">
        <f aca="false">H45*1.5</f>
        <v>60</v>
      </c>
      <c r="J45" s="39" t="n">
        <f aca="false">U45*0.4</f>
        <v>1.6</v>
      </c>
      <c r="K45" s="40" t="n">
        <f aca="false">U45*0.6</f>
        <v>2.4</v>
      </c>
      <c r="L45" s="49" t="s">
        <v>95</v>
      </c>
      <c r="M45" s="36" t="s">
        <v>30</v>
      </c>
      <c r="N45" s="36" t="n">
        <v>10</v>
      </c>
      <c r="O45" s="36" t="n">
        <v>10</v>
      </c>
      <c r="P45" s="36" t="n">
        <v>0</v>
      </c>
      <c r="Q45" s="37" t="n">
        <f aca="false">SUM(N45,O45,P45)</f>
        <v>20</v>
      </c>
      <c r="R45" s="41" t="n">
        <f aca="false">Q45*4</f>
        <v>80</v>
      </c>
      <c r="S45" s="42" t="n">
        <f aca="false">U45*0.2</f>
        <v>0.8</v>
      </c>
      <c r="T45" s="43" t="n">
        <f aca="false">U45*0.8</f>
        <v>3.2</v>
      </c>
      <c r="U45" s="54" t="n">
        <v>4</v>
      </c>
      <c r="V45" s="37" t="n">
        <f aca="false">SUM(H45:I45)</f>
        <v>100</v>
      </c>
    </row>
    <row r="46" customFormat="false" ht="14.25" hidden="false" customHeight="false" outlineLevel="0" collapsed="false">
      <c r="A46" s="52" t="s">
        <v>45</v>
      </c>
      <c r="B46" s="111" t="s">
        <v>75</v>
      </c>
      <c r="C46" s="52" t="s">
        <v>95</v>
      </c>
      <c r="D46" s="35" t="s">
        <v>67</v>
      </c>
      <c r="E46" s="35" t="n">
        <v>0</v>
      </c>
      <c r="F46" s="35" t="n">
        <v>90</v>
      </c>
      <c r="G46" s="35" t="n">
        <v>0</v>
      </c>
      <c r="H46" s="76" t="n">
        <v>90</v>
      </c>
      <c r="I46" s="38" t="n">
        <f aca="false">H46*1.5</f>
        <v>135</v>
      </c>
      <c r="J46" s="39" t="n">
        <f aca="false">U46*0.4</f>
        <v>3.6</v>
      </c>
      <c r="K46" s="40" t="n">
        <f aca="false">U46*0.6</f>
        <v>5.4</v>
      </c>
      <c r="L46" s="52" t="s">
        <v>95</v>
      </c>
      <c r="M46" s="35" t="s">
        <v>67</v>
      </c>
      <c r="N46" s="35" t="n">
        <v>0</v>
      </c>
      <c r="O46" s="35" t="n">
        <v>45</v>
      </c>
      <c r="P46" s="35" t="n">
        <v>0</v>
      </c>
      <c r="Q46" s="37" t="n">
        <v>45</v>
      </c>
      <c r="R46" s="41" t="n">
        <f aca="false">Q46*4</f>
        <v>180</v>
      </c>
      <c r="S46" s="42" t="n">
        <f aca="false">U46*0.2</f>
        <v>1.8</v>
      </c>
      <c r="T46" s="43" t="n">
        <f aca="false">U46*0.8</f>
        <v>7.2</v>
      </c>
      <c r="U46" s="78" t="n">
        <v>9</v>
      </c>
      <c r="V46" s="37" t="n">
        <v>225</v>
      </c>
    </row>
    <row r="47" customFormat="false" ht="13.8" hidden="false" customHeight="false" outlineLevel="0" collapsed="false">
      <c r="A47" s="52"/>
      <c r="B47" s="56" t="s">
        <v>49</v>
      </c>
      <c r="C47" s="112" t="s">
        <v>95</v>
      </c>
      <c r="D47" s="36" t="s">
        <v>48</v>
      </c>
      <c r="E47" s="36" t="n">
        <v>20</v>
      </c>
      <c r="F47" s="36" t="n">
        <v>20</v>
      </c>
      <c r="G47" s="36" t="n">
        <v>0</v>
      </c>
      <c r="H47" s="37" t="n">
        <f aca="false">SUM(E47,F47,G47)</f>
        <v>40</v>
      </c>
      <c r="I47" s="38" t="n">
        <f aca="false">H47*1.5</f>
        <v>60</v>
      </c>
      <c r="J47" s="39" t="n">
        <f aca="false">U47*0.4</f>
        <v>1.6</v>
      </c>
      <c r="K47" s="40" t="n">
        <f aca="false">U47*0.6</f>
        <v>2.4</v>
      </c>
      <c r="L47" s="113" t="s">
        <v>95</v>
      </c>
      <c r="M47" s="36" t="s">
        <v>30</v>
      </c>
      <c r="N47" s="36" t="n">
        <v>10</v>
      </c>
      <c r="O47" s="36" t="n">
        <v>10</v>
      </c>
      <c r="P47" s="36" t="n">
        <v>0</v>
      </c>
      <c r="Q47" s="37" t="n">
        <f aca="false">SUM(N47,O47,P47)</f>
        <v>20</v>
      </c>
      <c r="R47" s="41" t="n">
        <f aca="false">Q47*4</f>
        <v>80</v>
      </c>
      <c r="S47" s="42" t="n">
        <f aca="false">U47*0.2</f>
        <v>0.8</v>
      </c>
      <c r="T47" s="43" t="n">
        <f aca="false">U47*0.8</f>
        <v>3.2</v>
      </c>
      <c r="U47" s="54" t="n">
        <v>4</v>
      </c>
      <c r="V47" s="37" t="n">
        <f aca="false">SUM(H47:I47)</f>
        <v>100</v>
      </c>
    </row>
    <row r="48" customFormat="false" ht="13.8" hidden="false" customHeight="false" outlineLevel="0" collapsed="false">
      <c r="A48" s="52"/>
      <c r="B48" s="56" t="s">
        <v>50</v>
      </c>
      <c r="C48" s="112" t="s">
        <v>95</v>
      </c>
      <c r="D48" s="36" t="s">
        <v>48</v>
      </c>
      <c r="E48" s="36" t="n">
        <v>20</v>
      </c>
      <c r="F48" s="36" t="n">
        <v>20</v>
      </c>
      <c r="G48" s="36" t="n">
        <v>0</v>
      </c>
      <c r="H48" s="37" t="n">
        <f aca="false">SUM(E48,F48,G48)</f>
        <v>40</v>
      </c>
      <c r="I48" s="38" t="n">
        <f aca="false">H48*1.5</f>
        <v>60</v>
      </c>
      <c r="J48" s="39" t="n">
        <f aca="false">U48*0.4</f>
        <v>1.6</v>
      </c>
      <c r="K48" s="40" t="n">
        <f aca="false">U48*0.6</f>
        <v>2.4</v>
      </c>
      <c r="L48" s="113" t="s">
        <v>95</v>
      </c>
      <c r="M48" s="36" t="s">
        <v>30</v>
      </c>
      <c r="N48" s="36" t="n">
        <v>10</v>
      </c>
      <c r="O48" s="36" t="n">
        <v>10</v>
      </c>
      <c r="P48" s="36" t="n">
        <v>0</v>
      </c>
      <c r="Q48" s="37" t="n">
        <f aca="false">SUM(N48,O48,P48)</f>
        <v>20</v>
      </c>
      <c r="R48" s="41" t="n">
        <f aca="false">Q48*4</f>
        <v>80</v>
      </c>
      <c r="S48" s="42" t="n">
        <f aca="false">U48*0.2</f>
        <v>0.8</v>
      </c>
      <c r="T48" s="43" t="n">
        <f aca="false">U48*0.8</f>
        <v>3.2</v>
      </c>
      <c r="U48" s="54" t="n">
        <v>4</v>
      </c>
      <c r="V48" s="37" t="n">
        <f aca="false">SUM(H48:I48)</f>
        <v>100</v>
      </c>
    </row>
    <row r="49" customFormat="false" ht="14.25" hidden="false" customHeight="false" outlineLevel="0" collapsed="false">
      <c r="A49" s="106"/>
      <c r="B49" s="107" t="s">
        <v>51</v>
      </c>
      <c r="C49" s="106"/>
      <c r="D49" s="104"/>
      <c r="E49" s="108"/>
      <c r="F49" s="108"/>
      <c r="G49" s="108"/>
      <c r="H49" s="100" t="n">
        <f aca="false">SUM(H42:H48)</f>
        <v>350</v>
      </c>
      <c r="I49" s="100" t="n">
        <f aca="false">SUM(I42:I46)</f>
        <v>405</v>
      </c>
      <c r="J49" s="108"/>
      <c r="K49" s="108"/>
      <c r="L49" s="109"/>
      <c r="M49" s="109"/>
      <c r="N49" s="108"/>
      <c r="O49" s="108"/>
      <c r="P49" s="108"/>
      <c r="Q49" s="100" t="n">
        <f aca="false">SUM(Q42:Q48)</f>
        <v>175</v>
      </c>
      <c r="R49" s="41" t="n">
        <f aca="false">Q49*4</f>
        <v>700</v>
      </c>
      <c r="S49" s="114"/>
      <c r="T49" s="114"/>
      <c r="U49" s="100" t="n">
        <f aca="false">SUM(U42:U48)</f>
        <v>35</v>
      </c>
      <c r="V49" s="100" t="n">
        <f aca="false">SUM(V42:V46)</f>
        <v>675</v>
      </c>
    </row>
    <row r="50" customFormat="false" ht="24" hidden="false" customHeight="false" outlineLevel="0" collapsed="false">
      <c r="A50" s="36"/>
      <c r="B50" s="111" t="s">
        <v>96</v>
      </c>
      <c r="C50" s="52" t="s">
        <v>95</v>
      </c>
      <c r="D50" s="36"/>
      <c r="E50" s="88"/>
      <c r="F50" s="88"/>
      <c r="G50" s="88"/>
      <c r="H50" s="37"/>
      <c r="I50" s="38"/>
      <c r="J50" s="88"/>
      <c r="K50" s="88"/>
      <c r="L50" s="88"/>
      <c r="M50" s="36"/>
      <c r="N50" s="88"/>
      <c r="O50" s="88"/>
      <c r="P50" s="88"/>
      <c r="Q50" s="37"/>
      <c r="R50" s="41"/>
      <c r="S50" s="91"/>
      <c r="T50" s="91"/>
      <c r="U50" s="47" t="n">
        <v>9</v>
      </c>
      <c r="V50" s="47"/>
    </row>
    <row r="51" customFormat="false" ht="14.25" hidden="false" customHeight="false" outlineLevel="0" collapsed="false">
      <c r="A51" s="36"/>
      <c r="B51" s="115" t="s">
        <v>77</v>
      </c>
      <c r="C51" s="52"/>
      <c r="D51" s="36" t="s">
        <v>78</v>
      </c>
      <c r="E51" s="36"/>
      <c r="F51" s="36"/>
      <c r="G51" s="36"/>
      <c r="H51" s="77"/>
      <c r="I51" s="93"/>
      <c r="J51" s="36"/>
      <c r="K51" s="36"/>
      <c r="L51" s="35"/>
      <c r="M51" s="36" t="s">
        <v>78</v>
      </c>
      <c r="N51" s="36"/>
      <c r="O51" s="36"/>
      <c r="P51" s="36"/>
      <c r="Q51" s="77"/>
      <c r="R51" s="41"/>
      <c r="S51" s="96"/>
      <c r="T51" s="96"/>
      <c r="U51" s="47" t="n">
        <v>15</v>
      </c>
      <c r="V51" s="47"/>
    </row>
    <row r="52" customFormat="false" ht="14.25" hidden="false" customHeight="false" outlineLevel="0" collapsed="false">
      <c r="A52" s="106"/>
      <c r="B52" s="116" t="s">
        <v>79</v>
      </c>
      <c r="C52" s="71"/>
      <c r="D52" s="71"/>
      <c r="E52" s="99"/>
      <c r="F52" s="99"/>
      <c r="G52" s="99"/>
      <c r="H52" s="38" t="n">
        <f aca="false">SUM(H26,H49,H40)</f>
        <v>885</v>
      </c>
      <c r="I52" s="38" t="n">
        <f aca="false">H52*1.5</f>
        <v>1327.5</v>
      </c>
      <c r="J52" s="62"/>
      <c r="K52" s="62"/>
      <c r="L52" s="71"/>
      <c r="M52" s="71"/>
      <c r="N52" s="99"/>
      <c r="O52" s="99"/>
      <c r="P52" s="99"/>
      <c r="Q52" s="38" t="n">
        <f aca="false">SUM(Q26,Q49,Q40)</f>
        <v>443</v>
      </c>
      <c r="R52" s="41" t="n">
        <f aca="false">Q52*4</f>
        <v>1772</v>
      </c>
      <c r="S52" s="62"/>
      <c r="T52" s="62"/>
      <c r="U52" s="38" t="n">
        <f aca="false">SUM(U26,U40,U49:U51)</f>
        <v>107</v>
      </c>
      <c r="V52" s="38" t="n">
        <f aca="false">SUM(V26,V49,V40)</f>
        <v>1937.5</v>
      </c>
    </row>
    <row r="54" customFormat="false" ht="14.25" hidden="false" customHeight="false" outlineLevel="0" collapsed="false">
      <c r="Q54" s="117"/>
    </row>
  </sheetData>
  <mergeCells count="28">
    <mergeCell ref="A1:S1"/>
    <mergeCell ref="A2:R2"/>
    <mergeCell ref="L3:T3"/>
    <mergeCell ref="L4:T4"/>
    <mergeCell ref="A5:U5"/>
    <mergeCell ref="A6:V6"/>
    <mergeCell ref="A7:V7"/>
    <mergeCell ref="A8:V8"/>
    <mergeCell ref="A9:A12"/>
    <mergeCell ref="B9:B12"/>
    <mergeCell ref="C9:K9"/>
    <mergeCell ref="L9:T9"/>
    <mergeCell ref="U9:U12"/>
    <mergeCell ref="V9:V12"/>
    <mergeCell ref="C10:C12"/>
    <mergeCell ref="D10:D12"/>
    <mergeCell ref="E10:H10"/>
    <mergeCell ref="I10:I12"/>
    <mergeCell ref="J10:J12"/>
    <mergeCell ref="K10:K12"/>
    <mergeCell ref="L10:L12"/>
    <mergeCell ref="M10:M12"/>
    <mergeCell ref="N10:Q10"/>
    <mergeCell ref="R10:R12"/>
    <mergeCell ref="S10:S12"/>
    <mergeCell ref="T10:T12"/>
    <mergeCell ref="E11:H11"/>
    <mergeCell ref="N11:Q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4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2024-09-10T11:07:37Z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